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vzacz\Downloads\"/>
    </mc:Choice>
  </mc:AlternateContent>
  <xr:revisionPtr revIDLastSave="0" documentId="13_ncr:1_{8573EE23-9BCA-4D50-A78A-26081A79B2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o usar" sheetId="6" r:id="rId1"/>
    <sheet name="Formações" sheetId="2" r:id="rId2"/>
    <sheet name="Vencimentos" sheetId="3" r:id="rId3"/>
    <sheet name="Apuração mensal" sheetId="4" r:id="rId4"/>
    <sheet name="Base diária" sheetId="5" r:id="rId5"/>
    <sheet name="Resultado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3" l="1"/>
  <c r="D1741" i="5"/>
  <c r="D1740" i="5"/>
  <c r="D1739" i="5"/>
  <c r="D1738" i="5"/>
  <c r="D1737" i="5"/>
  <c r="D1736" i="5"/>
  <c r="D1735" i="5"/>
  <c r="D1734" i="5"/>
  <c r="D1733" i="5"/>
  <c r="D1732" i="5"/>
  <c r="D1731" i="5"/>
  <c r="D1730" i="5"/>
  <c r="D1729" i="5"/>
  <c r="D1728" i="5"/>
  <c r="D1727" i="5"/>
  <c r="D1726" i="5"/>
  <c r="D1725" i="5"/>
  <c r="D1724" i="5"/>
  <c r="D1723" i="5"/>
  <c r="D1722" i="5"/>
  <c r="D1721" i="5"/>
  <c r="D1720" i="5"/>
  <c r="D1719" i="5"/>
  <c r="D1718" i="5"/>
  <c r="D1717" i="5"/>
  <c r="D1716" i="5"/>
  <c r="D1715" i="5"/>
  <c r="D1714" i="5"/>
  <c r="D1713" i="5"/>
  <c r="D1712" i="5"/>
  <c r="D1711" i="5"/>
  <c r="D1710" i="5"/>
  <c r="D1709" i="5"/>
  <c r="D1708" i="5"/>
  <c r="D1707" i="5"/>
  <c r="D1706" i="5"/>
  <c r="D1705" i="5"/>
  <c r="D1704" i="5"/>
  <c r="D1703" i="5"/>
  <c r="D1702" i="5"/>
  <c r="D1701" i="5"/>
  <c r="D1700" i="5"/>
  <c r="D1699" i="5"/>
  <c r="D1698" i="5"/>
  <c r="D1697" i="5"/>
  <c r="D1696" i="5"/>
  <c r="D1695" i="5"/>
  <c r="D1694" i="5"/>
  <c r="D1693" i="5"/>
  <c r="D1692" i="5"/>
  <c r="D1691" i="5"/>
  <c r="D1690" i="5"/>
  <c r="D1689" i="5"/>
  <c r="D1688" i="5"/>
  <c r="D1687" i="5"/>
  <c r="D1686" i="5"/>
  <c r="D1685" i="5"/>
  <c r="D1684" i="5"/>
  <c r="D1683" i="5"/>
  <c r="D1682" i="5"/>
  <c r="D1681" i="5"/>
  <c r="D1680" i="5"/>
  <c r="D1679" i="5"/>
  <c r="D1678" i="5"/>
  <c r="D1677" i="5"/>
  <c r="D1676" i="5"/>
  <c r="D1675" i="5"/>
  <c r="D1674" i="5"/>
  <c r="D1673" i="5"/>
  <c r="D1672" i="5"/>
  <c r="D1671" i="5"/>
  <c r="D1670" i="5"/>
  <c r="D1669" i="5"/>
  <c r="D1668" i="5"/>
  <c r="D1667" i="5"/>
  <c r="D1666" i="5"/>
  <c r="D1665" i="5"/>
  <c r="D1664" i="5"/>
  <c r="D1663" i="5"/>
  <c r="D1662" i="5"/>
  <c r="D1661" i="5"/>
  <c r="D1660" i="5"/>
  <c r="D1659" i="5"/>
  <c r="D1658" i="5"/>
  <c r="D1657" i="5"/>
  <c r="D1656" i="5"/>
  <c r="D1655" i="5"/>
  <c r="D1654" i="5"/>
  <c r="D1653" i="5"/>
  <c r="D1652" i="5"/>
  <c r="D1651" i="5"/>
  <c r="D1650" i="5"/>
  <c r="D1649" i="5"/>
  <c r="D1648" i="5"/>
  <c r="D1647" i="5"/>
  <c r="D1646" i="5"/>
  <c r="D1645" i="5"/>
  <c r="D1644" i="5"/>
  <c r="D1643" i="5"/>
  <c r="D1642" i="5"/>
  <c r="D1641" i="5"/>
  <c r="D1640" i="5"/>
  <c r="D1639" i="5"/>
  <c r="D1638" i="5"/>
  <c r="D1637" i="5"/>
  <c r="D1636" i="5"/>
  <c r="D1635" i="5"/>
  <c r="D1634" i="5"/>
  <c r="D1633" i="5"/>
  <c r="D1632" i="5"/>
  <c r="D1631" i="5"/>
  <c r="D1630" i="5"/>
  <c r="D1629" i="5"/>
  <c r="D1628" i="5"/>
  <c r="D1627" i="5"/>
  <c r="D1626" i="5"/>
  <c r="D1625" i="5"/>
  <c r="D1624" i="5"/>
  <c r="D1623" i="5"/>
  <c r="D1622" i="5"/>
  <c r="D1621" i="5"/>
  <c r="D1620" i="5"/>
  <c r="D1619" i="5"/>
  <c r="D1618" i="5"/>
  <c r="D1617" i="5"/>
  <c r="D1616" i="5"/>
  <c r="D1615" i="5"/>
  <c r="D1614" i="5"/>
  <c r="D1613" i="5"/>
  <c r="D1612" i="5"/>
  <c r="D1611" i="5"/>
  <c r="D1610" i="5"/>
  <c r="D1609" i="5"/>
  <c r="D1608" i="5"/>
  <c r="D1607" i="5"/>
  <c r="D1606" i="5"/>
  <c r="D1605" i="5"/>
  <c r="D1604" i="5"/>
  <c r="D1603" i="5"/>
  <c r="D1602" i="5"/>
  <c r="D1601" i="5"/>
  <c r="D1600" i="5"/>
  <c r="D1599" i="5"/>
  <c r="D1598" i="5"/>
  <c r="D1597" i="5"/>
  <c r="D1596" i="5"/>
  <c r="D1595" i="5"/>
  <c r="D1594" i="5"/>
  <c r="D1593" i="5"/>
  <c r="D1592" i="5"/>
  <c r="D1591" i="5"/>
  <c r="D1590" i="5"/>
  <c r="D1589" i="5"/>
  <c r="D1588" i="5"/>
  <c r="D1587" i="5"/>
  <c r="D1586" i="5"/>
  <c r="D1585" i="5"/>
  <c r="D1584" i="5"/>
  <c r="D1583" i="5"/>
  <c r="D1582" i="5"/>
  <c r="D1581" i="5"/>
  <c r="D1580" i="5"/>
  <c r="D1579" i="5"/>
  <c r="D1578" i="5"/>
  <c r="D1577" i="5"/>
  <c r="D1576" i="5"/>
  <c r="D1575" i="5"/>
  <c r="D1574" i="5"/>
  <c r="D1573" i="5"/>
  <c r="D1572" i="5"/>
  <c r="D1571" i="5"/>
  <c r="D1570" i="5"/>
  <c r="D1569" i="5"/>
  <c r="D1568" i="5"/>
  <c r="D1567" i="5"/>
  <c r="D1566" i="5"/>
  <c r="D1565" i="5"/>
  <c r="D1564" i="5"/>
  <c r="D1563" i="5"/>
  <c r="D1562" i="5"/>
  <c r="D1561" i="5"/>
  <c r="D1560" i="5"/>
  <c r="D1559" i="5"/>
  <c r="D1558" i="5"/>
  <c r="D1557" i="5"/>
  <c r="D1556" i="5"/>
  <c r="D1555" i="5"/>
  <c r="D1554" i="5"/>
  <c r="D1553" i="5"/>
  <c r="D1552" i="5"/>
  <c r="D1551" i="5"/>
  <c r="D1550" i="5"/>
  <c r="D1549" i="5"/>
  <c r="D1548" i="5"/>
  <c r="D1547" i="5"/>
  <c r="D1546" i="5"/>
  <c r="D1545" i="5"/>
  <c r="D1544" i="5"/>
  <c r="D1543" i="5"/>
  <c r="D1542" i="5"/>
  <c r="D1541" i="5"/>
  <c r="D1540" i="5"/>
  <c r="D1539" i="5"/>
  <c r="D1538" i="5"/>
  <c r="D1537" i="5"/>
  <c r="D1536" i="5"/>
  <c r="D1535" i="5"/>
  <c r="D1534" i="5"/>
  <c r="D1533" i="5"/>
  <c r="D1532" i="5"/>
  <c r="D1531" i="5"/>
  <c r="D1530" i="5"/>
  <c r="D1529" i="5"/>
  <c r="D1528" i="5"/>
  <c r="D1527" i="5"/>
  <c r="D1526" i="5"/>
  <c r="D1525" i="5"/>
  <c r="D1524" i="5"/>
  <c r="D1523" i="5"/>
  <c r="D1522" i="5"/>
  <c r="D1521" i="5"/>
  <c r="D1520" i="5"/>
  <c r="D1519" i="5"/>
  <c r="D1518" i="5"/>
  <c r="D1517" i="5"/>
  <c r="D1516" i="5"/>
  <c r="D1515" i="5"/>
  <c r="D1514" i="5"/>
  <c r="D1513" i="5"/>
  <c r="D1512" i="5"/>
  <c r="D1511" i="5"/>
  <c r="D1510" i="5"/>
  <c r="D1509" i="5"/>
  <c r="D1508" i="5"/>
  <c r="D1507" i="5"/>
  <c r="D1506" i="5"/>
  <c r="D1505" i="5"/>
  <c r="D1504" i="5"/>
  <c r="D1503" i="5"/>
  <c r="D1502" i="5"/>
  <c r="D1501" i="5"/>
  <c r="D1500" i="5"/>
  <c r="D1499" i="5"/>
  <c r="D1498" i="5"/>
  <c r="D1497" i="5"/>
  <c r="D1496" i="5"/>
  <c r="D1495" i="5"/>
  <c r="D1494" i="5"/>
  <c r="D1493" i="5"/>
  <c r="D1492" i="5"/>
  <c r="D1491" i="5"/>
  <c r="D1490" i="5"/>
  <c r="D1489" i="5"/>
  <c r="D1488" i="5"/>
  <c r="D1487" i="5"/>
  <c r="D1486" i="5"/>
  <c r="D1485" i="5"/>
  <c r="D1484" i="5"/>
  <c r="D1483" i="5"/>
  <c r="D1482" i="5"/>
  <c r="D1481" i="5"/>
  <c r="D1480" i="5"/>
  <c r="D1479" i="5"/>
  <c r="D1478" i="5"/>
  <c r="D1477" i="5"/>
  <c r="D1476" i="5"/>
  <c r="D1475" i="5"/>
  <c r="D1474" i="5"/>
  <c r="D1473" i="5"/>
  <c r="D1472" i="5"/>
  <c r="D1471" i="5"/>
  <c r="D1470" i="5"/>
  <c r="D1469" i="5"/>
  <c r="D1468" i="5"/>
  <c r="D1467" i="5"/>
  <c r="D1466" i="5"/>
  <c r="D1465" i="5"/>
  <c r="D1464" i="5"/>
  <c r="D1463" i="5"/>
  <c r="D1462" i="5"/>
  <c r="D1461" i="5"/>
  <c r="D1460" i="5"/>
  <c r="D1459" i="5"/>
  <c r="D1458" i="5"/>
  <c r="D1457" i="5"/>
  <c r="D1456" i="5"/>
  <c r="D1455" i="5"/>
  <c r="D1454" i="5"/>
  <c r="D1453" i="5"/>
  <c r="D1452" i="5"/>
  <c r="D1451" i="5"/>
  <c r="D1450" i="5"/>
  <c r="D1449" i="5"/>
  <c r="D1448" i="5"/>
  <c r="D1447" i="5"/>
  <c r="D1446" i="5"/>
  <c r="D1445" i="5"/>
  <c r="D1444" i="5"/>
  <c r="D1443" i="5"/>
  <c r="D1442" i="5"/>
  <c r="D1441" i="5"/>
  <c r="D1440" i="5"/>
  <c r="D1439" i="5"/>
  <c r="D1438" i="5"/>
  <c r="D1437" i="5"/>
  <c r="D1436" i="5"/>
  <c r="D1435" i="5"/>
  <c r="D1434" i="5"/>
  <c r="D1433" i="5"/>
  <c r="D1432" i="5"/>
  <c r="D1431" i="5"/>
  <c r="D1430" i="5"/>
  <c r="D1429" i="5"/>
  <c r="D1428" i="5"/>
  <c r="D1427" i="5"/>
  <c r="D1426" i="5"/>
  <c r="D1425" i="5"/>
  <c r="D1424" i="5"/>
  <c r="D1423" i="5"/>
  <c r="D1422" i="5"/>
  <c r="D1421" i="5"/>
  <c r="D1420" i="5"/>
  <c r="D1419" i="5"/>
  <c r="D1418" i="5"/>
  <c r="D1417" i="5"/>
  <c r="D1416" i="5"/>
  <c r="D1415" i="5"/>
  <c r="D1414" i="5"/>
  <c r="D1413" i="5"/>
  <c r="D1412" i="5"/>
  <c r="D1411" i="5"/>
  <c r="D1410" i="5"/>
  <c r="D1409" i="5"/>
  <c r="D1408" i="5"/>
  <c r="D1407" i="5"/>
  <c r="D1406" i="5"/>
  <c r="D1405" i="5"/>
  <c r="D1404" i="5"/>
  <c r="D1403" i="5"/>
  <c r="D1402" i="5"/>
  <c r="D1401" i="5"/>
  <c r="D1400" i="5"/>
  <c r="D1399" i="5"/>
  <c r="D1398" i="5"/>
  <c r="D1397" i="5"/>
  <c r="D1396" i="5"/>
  <c r="D1395" i="5"/>
  <c r="D1394" i="5"/>
  <c r="D1393" i="5"/>
  <c r="D1392" i="5"/>
  <c r="D1391" i="5"/>
  <c r="D1390" i="5"/>
  <c r="D1389" i="5"/>
  <c r="D1388" i="5"/>
  <c r="D1387" i="5"/>
  <c r="D1386" i="5"/>
  <c r="D1385" i="5"/>
  <c r="D1384" i="5"/>
  <c r="D1383" i="5"/>
  <c r="D1382" i="5"/>
  <c r="D1381" i="5"/>
  <c r="D1380" i="5"/>
  <c r="D1379" i="5"/>
  <c r="D1378" i="5"/>
  <c r="D1377" i="5"/>
  <c r="D1376" i="5"/>
  <c r="D1375" i="5"/>
  <c r="D1374" i="5"/>
  <c r="D1373" i="5"/>
  <c r="D1372" i="5"/>
  <c r="D1371" i="5"/>
  <c r="D1370" i="5"/>
  <c r="D1369" i="5"/>
  <c r="D1368" i="5"/>
  <c r="D1367" i="5"/>
  <c r="D1366" i="5"/>
  <c r="D1365" i="5"/>
  <c r="D1364" i="5"/>
  <c r="D1363" i="5"/>
  <c r="D1362" i="5"/>
  <c r="D1361" i="5"/>
  <c r="D1360" i="5"/>
  <c r="D1359" i="5"/>
  <c r="D1358" i="5"/>
  <c r="D1357" i="5"/>
  <c r="D1356" i="5"/>
  <c r="D1355" i="5"/>
  <c r="D1354" i="5"/>
  <c r="D1353" i="5"/>
  <c r="D1352" i="5"/>
  <c r="D1351" i="5"/>
  <c r="D1350" i="5"/>
  <c r="D1349" i="5"/>
  <c r="D1348" i="5"/>
  <c r="D1347" i="5"/>
  <c r="D1346" i="5"/>
  <c r="D1345" i="5"/>
  <c r="D1344" i="5"/>
  <c r="D1343" i="5"/>
  <c r="D1342" i="5"/>
  <c r="D1341" i="5"/>
  <c r="D1340" i="5"/>
  <c r="D1339" i="5"/>
  <c r="D1338" i="5"/>
  <c r="D1337" i="5"/>
  <c r="D1336" i="5"/>
  <c r="D1335" i="5"/>
  <c r="D1334" i="5"/>
  <c r="D1333" i="5"/>
  <c r="D1332" i="5"/>
  <c r="D1331" i="5"/>
  <c r="D1330" i="5"/>
  <c r="D1329" i="5"/>
  <c r="D1328" i="5"/>
  <c r="D1327" i="5"/>
  <c r="D1326" i="5"/>
  <c r="D1325" i="5"/>
  <c r="D1324" i="5"/>
  <c r="D1323" i="5"/>
  <c r="D1322" i="5"/>
  <c r="D1321" i="5"/>
  <c r="D1320" i="5"/>
  <c r="D1319" i="5"/>
  <c r="D1318" i="5"/>
  <c r="D1317" i="5"/>
  <c r="D1316" i="5"/>
  <c r="D1315" i="5"/>
  <c r="D1314" i="5"/>
  <c r="D1313" i="5"/>
  <c r="D1312" i="5"/>
  <c r="D1311" i="5"/>
  <c r="D1310" i="5"/>
  <c r="D1309" i="5"/>
  <c r="D1308" i="5"/>
  <c r="D1307" i="5"/>
  <c r="D1306" i="5"/>
  <c r="D1305" i="5"/>
  <c r="D1304" i="5"/>
  <c r="D1303" i="5"/>
  <c r="D1302" i="5"/>
  <c r="D1301" i="5"/>
  <c r="D1300" i="5"/>
  <c r="D1299" i="5"/>
  <c r="D1298" i="5"/>
  <c r="D1297" i="5"/>
  <c r="D1296" i="5"/>
  <c r="D1295" i="5"/>
  <c r="D1294" i="5"/>
  <c r="D1293" i="5"/>
  <c r="D1292" i="5"/>
  <c r="D1291" i="5"/>
  <c r="D1290" i="5"/>
  <c r="D1289" i="5"/>
  <c r="D1288" i="5"/>
  <c r="D1287" i="5"/>
  <c r="D1286" i="5"/>
  <c r="D1285" i="5"/>
  <c r="D1284" i="5"/>
  <c r="D1283" i="5"/>
  <c r="D1282" i="5"/>
  <c r="D1281" i="5"/>
  <c r="D1280" i="5"/>
  <c r="D1279" i="5"/>
  <c r="D1278" i="5"/>
  <c r="D1277" i="5"/>
  <c r="D1276" i="5"/>
  <c r="D1275" i="5"/>
  <c r="D1274" i="5"/>
  <c r="D1273" i="5"/>
  <c r="D1272" i="5"/>
  <c r="D1271" i="5"/>
  <c r="D1270" i="5"/>
  <c r="D1269" i="5"/>
  <c r="D1268" i="5"/>
  <c r="D1267" i="5"/>
  <c r="D1266" i="5"/>
  <c r="D1265" i="5"/>
  <c r="D1264" i="5"/>
  <c r="D1263" i="5"/>
  <c r="D1262" i="5"/>
  <c r="D1261" i="5"/>
  <c r="D1260" i="5"/>
  <c r="D1259" i="5"/>
  <c r="D1258" i="5"/>
  <c r="D1257" i="5"/>
  <c r="D1256" i="5"/>
  <c r="D1255" i="5"/>
  <c r="D1254" i="5"/>
  <c r="D1253" i="5"/>
  <c r="D1252" i="5"/>
  <c r="D1251" i="5"/>
  <c r="D1250" i="5"/>
  <c r="D1249" i="5"/>
  <c r="D1248" i="5"/>
  <c r="D1247" i="5"/>
  <c r="D1246" i="5"/>
  <c r="D1245" i="5"/>
  <c r="D1244" i="5"/>
  <c r="D1243" i="5"/>
  <c r="D1242" i="5"/>
  <c r="D1241" i="5"/>
  <c r="D1240" i="5"/>
  <c r="D1239" i="5"/>
  <c r="D1238" i="5"/>
  <c r="D1237" i="5"/>
  <c r="D1236" i="5"/>
  <c r="D1235" i="5"/>
  <c r="D1234" i="5"/>
  <c r="D1233" i="5"/>
  <c r="D1232" i="5"/>
  <c r="D1231" i="5"/>
  <c r="D1230" i="5"/>
  <c r="D1229" i="5"/>
  <c r="D1228" i="5"/>
  <c r="D1227" i="5"/>
  <c r="D1226" i="5"/>
  <c r="D1225" i="5"/>
  <c r="D1224" i="5"/>
  <c r="D1223" i="5"/>
  <c r="D1222" i="5"/>
  <c r="D1221" i="5"/>
  <c r="D1220" i="5"/>
  <c r="D1219" i="5"/>
  <c r="D1218" i="5"/>
  <c r="D1217" i="5"/>
  <c r="D1216" i="5"/>
  <c r="D1215" i="5"/>
  <c r="D1214" i="5"/>
  <c r="D1213" i="5"/>
  <c r="D1212" i="5"/>
  <c r="D1211" i="5"/>
  <c r="D1210" i="5"/>
  <c r="D1209" i="5"/>
  <c r="D1208" i="5"/>
  <c r="D1207" i="5"/>
  <c r="D1206" i="5"/>
  <c r="D1205" i="5"/>
  <c r="D1204" i="5"/>
  <c r="D1203" i="5"/>
  <c r="D1202" i="5"/>
  <c r="D1201" i="5"/>
  <c r="D1200" i="5"/>
  <c r="D1199" i="5"/>
  <c r="D1198" i="5"/>
  <c r="D1197" i="5"/>
  <c r="D1196" i="5"/>
  <c r="D1195" i="5"/>
  <c r="D1194" i="5"/>
  <c r="D1193" i="5"/>
  <c r="D1192" i="5"/>
  <c r="D1191" i="5"/>
  <c r="D1190" i="5"/>
  <c r="D1189" i="5"/>
  <c r="D1188" i="5"/>
  <c r="D1187" i="5"/>
  <c r="D1186" i="5"/>
  <c r="D1185" i="5"/>
  <c r="D1184" i="5"/>
  <c r="D1183" i="5"/>
  <c r="D1182" i="5"/>
  <c r="D1181" i="5"/>
  <c r="D1180" i="5"/>
  <c r="D1179" i="5"/>
  <c r="D1178" i="5"/>
  <c r="D1177" i="5"/>
  <c r="D1176" i="5"/>
  <c r="D1175" i="5"/>
  <c r="D1174" i="5"/>
  <c r="D1173" i="5"/>
  <c r="D1172" i="5"/>
  <c r="D1171" i="5"/>
  <c r="D1170" i="5"/>
  <c r="D1169" i="5"/>
  <c r="D1168" i="5"/>
  <c r="D1167" i="5"/>
  <c r="D1166" i="5"/>
  <c r="D1165" i="5"/>
  <c r="D1164" i="5"/>
  <c r="D1163" i="5"/>
  <c r="D1162" i="5"/>
  <c r="D1161" i="5"/>
  <c r="D1160" i="5"/>
  <c r="D1159" i="5"/>
  <c r="D1158" i="5"/>
  <c r="D1157" i="5"/>
  <c r="D1156" i="5"/>
  <c r="D1155" i="5"/>
  <c r="D1154" i="5"/>
  <c r="D1153" i="5"/>
  <c r="D1152" i="5"/>
  <c r="D1151" i="5"/>
  <c r="D1150" i="5"/>
  <c r="D1149" i="5"/>
  <c r="D1148" i="5"/>
  <c r="D1147" i="5"/>
  <c r="D1146" i="5"/>
  <c r="D1145" i="5"/>
  <c r="D1144" i="5"/>
  <c r="D1143" i="5"/>
  <c r="D1142" i="5"/>
  <c r="D1141" i="5"/>
  <c r="D1140" i="5"/>
  <c r="D1139" i="5"/>
  <c r="D1138" i="5"/>
  <c r="D1137" i="5"/>
  <c r="D1136" i="5"/>
  <c r="D1135" i="5"/>
  <c r="D1134" i="5"/>
  <c r="D1133" i="5"/>
  <c r="D1132" i="5"/>
  <c r="D1131" i="5"/>
  <c r="D1130" i="5"/>
  <c r="D1129" i="5"/>
  <c r="D1128" i="5"/>
  <c r="D1127" i="5"/>
  <c r="D1126" i="5"/>
  <c r="D1125" i="5"/>
  <c r="D1124" i="5"/>
  <c r="D1123" i="5"/>
  <c r="D1122" i="5"/>
  <c r="D1121" i="5"/>
  <c r="D1120" i="5"/>
  <c r="D1119" i="5"/>
  <c r="D1118" i="5"/>
  <c r="D1117" i="5"/>
  <c r="D1116" i="5"/>
  <c r="D1115" i="5"/>
  <c r="D1114" i="5"/>
  <c r="D1113" i="5"/>
  <c r="D1112" i="5"/>
  <c r="D1111" i="5"/>
  <c r="D1110" i="5"/>
  <c r="D1109" i="5"/>
  <c r="D1108" i="5"/>
  <c r="D1107" i="5"/>
  <c r="D1106" i="5"/>
  <c r="D1105" i="5"/>
  <c r="D1104" i="5"/>
  <c r="D1103" i="5"/>
  <c r="D1102" i="5"/>
  <c r="D1101" i="5"/>
  <c r="D1100" i="5"/>
  <c r="D1099" i="5"/>
  <c r="D1098" i="5"/>
  <c r="D1097" i="5"/>
  <c r="D1096" i="5"/>
  <c r="D1095" i="5"/>
  <c r="D1094" i="5"/>
  <c r="D1093" i="5"/>
  <c r="D1092" i="5"/>
  <c r="D1091" i="5"/>
  <c r="D1090" i="5"/>
  <c r="D1089" i="5"/>
  <c r="D1088" i="5"/>
  <c r="D1087" i="5"/>
  <c r="D1086" i="5"/>
  <c r="D1085" i="5"/>
  <c r="D1084" i="5"/>
  <c r="D1083" i="5"/>
  <c r="D1082" i="5"/>
  <c r="D1081" i="5"/>
  <c r="D1080" i="5"/>
  <c r="D1079" i="5"/>
  <c r="D1078" i="5"/>
  <c r="D1077" i="5"/>
  <c r="D1076" i="5"/>
  <c r="D1075" i="5"/>
  <c r="D1074" i="5"/>
  <c r="D1073" i="5"/>
  <c r="D1072" i="5"/>
  <c r="D1071" i="5"/>
  <c r="D1070" i="5"/>
  <c r="D1069" i="5"/>
  <c r="D1068" i="5"/>
  <c r="D1067" i="5"/>
  <c r="D1066" i="5"/>
  <c r="D1065" i="5"/>
  <c r="D1064" i="5"/>
  <c r="D1063" i="5"/>
  <c r="D1062" i="5"/>
  <c r="D1061" i="5"/>
  <c r="D1060" i="5"/>
  <c r="D1059" i="5"/>
  <c r="D1058" i="5"/>
  <c r="D1057" i="5"/>
  <c r="D1056" i="5"/>
  <c r="D1055" i="5"/>
  <c r="D1054" i="5"/>
  <c r="D1053" i="5"/>
  <c r="D1052" i="5"/>
  <c r="D1051" i="5"/>
  <c r="D1050" i="5"/>
  <c r="D1049" i="5"/>
  <c r="D1048" i="5"/>
  <c r="D1047" i="5"/>
  <c r="D1046" i="5"/>
  <c r="D1045" i="5"/>
  <c r="D1044" i="5"/>
  <c r="D1043" i="5"/>
  <c r="D1042" i="5"/>
  <c r="D1041" i="5"/>
  <c r="D1040" i="5"/>
  <c r="D1039" i="5"/>
  <c r="D1038" i="5"/>
  <c r="D1037" i="5"/>
  <c r="D1036" i="5"/>
  <c r="D1035" i="5"/>
  <c r="D1034" i="5"/>
  <c r="D1033" i="5"/>
  <c r="D1032" i="5"/>
  <c r="D1031" i="5"/>
  <c r="D1030" i="5"/>
  <c r="D1029" i="5"/>
  <c r="D1028" i="5"/>
  <c r="D1027" i="5"/>
  <c r="D1026" i="5"/>
  <c r="D1025" i="5"/>
  <c r="D1024" i="5"/>
  <c r="D1023" i="5"/>
  <c r="D1022" i="5"/>
  <c r="D1021" i="5"/>
  <c r="D1020" i="5"/>
  <c r="D1019" i="5"/>
  <c r="D1018" i="5"/>
  <c r="D1017" i="5"/>
  <c r="D1016" i="5"/>
  <c r="D1015" i="5"/>
  <c r="D1014" i="5"/>
  <c r="D1013" i="5"/>
  <c r="D1012" i="5"/>
  <c r="D1011" i="5"/>
  <c r="D1010" i="5"/>
  <c r="D1009" i="5"/>
  <c r="D1008" i="5"/>
  <c r="D1007" i="5"/>
  <c r="D1006" i="5"/>
  <c r="D1005" i="5"/>
  <c r="D1004" i="5"/>
  <c r="D1003" i="5"/>
  <c r="D1002" i="5"/>
  <c r="D1001" i="5"/>
  <c r="D1000" i="5"/>
  <c r="D999" i="5"/>
  <c r="D998" i="5"/>
  <c r="D997" i="5"/>
  <c r="D996" i="5"/>
  <c r="D995" i="5"/>
  <c r="D994" i="5"/>
  <c r="D993" i="5"/>
  <c r="D992" i="5"/>
  <c r="D991" i="5"/>
  <c r="D990" i="5"/>
  <c r="D989" i="5"/>
  <c r="D988" i="5"/>
  <c r="D987" i="5"/>
  <c r="D986" i="5"/>
  <c r="D985" i="5"/>
  <c r="D984" i="5"/>
  <c r="D983" i="5"/>
  <c r="D982" i="5"/>
  <c r="D981" i="5"/>
  <c r="D980" i="5"/>
  <c r="D979" i="5"/>
  <c r="D978" i="5"/>
  <c r="D977" i="5"/>
  <c r="D976" i="5"/>
  <c r="D975" i="5"/>
  <c r="D974" i="5"/>
  <c r="D973" i="5"/>
  <c r="D972" i="5"/>
  <c r="D971" i="5"/>
  <c r="D970" i="5"/>
  <c r="D969" i="5"/>
  <c r="D968" i="5"/>
  <c r="D967" i="5"/>
  <c r="D966" i="5"/>
  <c r="D965" i="5"/>
  <c r="D964" i="5"/>
  <c r="D963" i="5"/>
  <c r="D962" i="5"/>
  <c r="D961" i="5"/>
  <c r="D960" i="5"/>
  <c r="D959" i="5"/>
  <c r="D958" i="5"/>
  <c r="D957" i="5"/>
  <c r="D956" i="5"/>
  <c r="D955" i="5"/>
  <c r="D954" i="5"/>
  <c r="D953" i="5"/>
  <c r="D952" i="5"/>
  <c r="D951" i="5"/>
  <c r="D950" i="5"/>
  <c r="D949" i="5"/>
  <c r="D948" i="5"/>
  <c r="D947" i="5"/>
  <c r="D946" i="5"/>
  <c r="D945" i="5"/>
  <c r="D944" i="5"/>
  <c r="D943" i="5"/>
  <c r="D942" i="5"/>
  <c r="D941" i="5"/>
  <c r="D940" i="5"/>
  <c r="D939" i="5"/>
  <c r="D938" i="5"/>
  <c r="D937" i="5"/>
  <c r="D936" i="5"/>
  <c r="D935" i="5"/>
  <c r="D934" i="5"/>
  <c r="D933" i="5"/>
  <c r="D932" i="5"/>
  <c r="D931" i="5"/>
  <c r="D930" i="5"/>
  <c r="D929" i="5"/>
  <c r="D928" i="5"/>
  <c r="D927" i="5"/>
  <c r="D926" i="5"/>
  <c r="D925" i="5"/>
  <c r="D924" i="5"/>
  <c r="D923" i="5"/>
  <c r="D922" i="5"/>
  <c r="D921" i="5"/>
  <c r="D920" i="5"/>
  <c r="D919" i="5"/>
  <c r="D918" i="5"/>
  <c r="D917" i="5"/>
  <c r="D916" i="5"/>
  <c r="D915" i="5"/>
  <c r="D914" i="5"/>
  <c r="D913" i="5"/>
  <c r="D912" i="5"/>
  <c r="D911" i="5"/>
  <c r="D910" i="5"/>
  <c r="D909" i="5"/>
  <c r="D908" i="5"/>
  <c r="D907" i="5"/>
  <c r="D906" i="5"/>
  <c r="D905" i="5"/>
  <c r="D904" i="5"/>
  <c r="D903" i="5"/>
  <c r="D902" i="5"/>
  <c r="D901" i="5"/>
  <c r="D900" i="5"/>
  <c r="D899" i="5"/>
  <c r="D898" i="5"/>
  <c r="D897" i="5"/>
  <c r="D896" i="5"/>
  <c r="D895" i="5"/>
  <c r="D894" i="5"/>
  <c r="D893" i="5"/>
  <c r="D892" i="5"/>
  <c r="D891" i="5"/>
  <c r="D890" i="5"/>
  <c r="D889" i="5"/>
  <c r="D888" i="5"/>
  <c r="D887" i="5"/>
  <c r="D886" i="5"/>
  <c r="D885" i="5"/>
  <c r="D884" i="5"/>
  <c r="D883" i="5"/>
  <c r="D882" i="5"/>
  <c r="D881" i="5"/>
  <c r="D880" i="5"/>
  <c r="D879" i="5"/>
  <c r="D878" i="5"/>
  <c r="D877" i="5"/>
  <c r="D876" i="5"/>
  <c r="D875" i="5"/>
  <c r="D874" i="5"/>
  <c r="D873" i="5"/>
  <c r="D872" i="5"/>
  <c r="D871" i="5"/>
  <c r="D870" i="5"/>
  <c r="D869" i="5"/>
  <c r="D868" i="5"/>
  <c r="D867" i="5"/>
  <c r="D866" i="5"/>
  <c r="D865" i="5"/>
  <c r="D864" i="5"/>
  <c r="D863" i="5"/>
  <c r="D862" i="5"/>
  <c r="D861" i="5"/>
  <c r="D860" i="5"/>
  <c r="D859" i="5"/>
  <c r="D858" i="5"/>
  <c r="D857" i="5"/>
  <c r="D856" i="5"/>
  <c r="D855" i="5"/>
  <c r="D854" i="5"/>
  <c r="D853" i="5"/>
  <c r="D852" i="5"/>
  <c r="D851" i="5"/>
  <c r="D850" i="5"/>
  <c r="D849" i="5"/>
  <c r="D848" i="5"/>
  <c r="D847" i="5"/>
  <c r="D846" i="5"/>
  <c r="D845" i="5"/>
  <c r="D844" i="5"/>
  <c r="D843" i="5"/>
  <c r="D842" i="5"/>
  <c r="D841" i="5"/>
  <c r="D840" i="5"/>
  <c r="D839" i="5"/>
  <c r="D838" i="5"/>
  <c r="D837" i="5"/>
  <c r="D836" i="5"/>
  <c r="D835" i="5"/>
  <c r="D834" i="5"/>
  <c r="D833" i="5"/>
  <c r="D832" i="5"/>
  <c r="D831" i="5"/>
  <c r="D830" i="5"/>
  <c r="D829" i="5"/>
  <c r="D828" i="5"/>
  <c r="D827" i="5"/>
  <c r="D826" i="5"/>
  <c r="D825" i="5"/>
  <c r="D824" i="5"/>
  <c r="D823" i="5"/>
  <c r="D822" i="5"/>
  <c r="D821" i="5"/>
  <c r="D820" i="5"/>
  <c r="D819" i="5"/>
  <c r="D818" i="5"/>
  <c r="D817" i="5"/>
  <c r="D816" i="5"/>
  <c r="D815" i="5"/>
  <c r="D814" i="5"/>
  <c r="D813" i="5"/>
  <c r="D812" i="5"/>
  <c r="D811" i="5"/>
  <c r="D810" i="5"/>
  <c r="D809" i="5"/>
  <c r="D808" i="5"/>
  <c r="D807" i="5"/>
  <c r="D806" i="5"/>
  <c r="D805" i="5"/>
  <c r="D804" i="5"/>
  <c r="D803" i="5"/>
  <c r="D802" i="5"/>
  <c r="D801" i="5"/>
  <c r="D800" i="5"/>
  <c r="D799" i="5"/>
  <c r="D798" i="5"/>
  <c r="D797" i="5"/>
  <c r="D796" i="5"/>
  <c r="D795" i="5"/>
  <c r="D794" i="5"/>
  <c r="D793" i="5"/>
  <c r="D792" i="5"/>
  <c r="D791" i="5"/>
  <c r="D790" i="5"/>
  <c r="D789" i="5"/>
  <c r="D788" i="5"/>
  <c r="D787" i="5"/>
  <c r="D786" i="5"/>
  <c r="D785" i="5"/>
  <c r="D784" i="5"/>
  <c r="D783" i="5"/>
  <c r="D782" i="5"/>
  <c r="D781" i="5"/>
  <c r="D780" i="5"/>
  <c r="D779" i="5"/>
  <c r="D778" i="5"/>
  <c r="D777" i="5"/>
  <c r="D776" i="5"/>
  <c r="D775" i="5"/>
  <c r="D774" i="5"/>
  <c r="D773" i="5"/>
  <c r="D772" i="5"/>
  <c r="D771" i="5"/>
  <c r="D770" i="5"/>
  <c r="D769" i="5"/>
  <c r="D768" i="5"/>
  <c r="D767" i="5"/>
  <c r="D766" i="5"/>
  <c r="D765" i="5"/>
  <c r="D764" i="5"/>
  <c r="D763" i="5"/>
  <c r="D762" i="5"/>
  <c r="D761" i="5"/>
  <c r="D760" i="5"/>
  <c r="D759" i="5"/>
  <c r="D758" i="5"/>
  <c r="D757" i="5"/>
  <c r="D756" i="5"/>
  <c r="D755" i="5"/>
  <c r="D754" i="5"/>
  <c r="D753" i="5"/>
  <c r="D752" i="5"/>
  <c r="D751" i="5"/>
  <c r="D750" i="5"/>
  <c r="D749" i="5"/>
  <c r="D748" i="5"/>
  <c r="D747" i="5"/>
  <c r="D746" i="5"/>
  <c r="D745" i="5"/>
  <c r="D744" i="5"/>
  <c r="D743" i="5"/>
  <c r="D742" i="5"/>
  <c r="D741" i="5"/>
  <c r="D740" i="5"/>
  <c r="D739" i="5"/>
  <c r="D738" i="5"/>
  <c r="D737" i="5"/>
  <c r="D736" i="5"/>
  <c r="D735" i="5"/>
  <c r="D734" i="5"/>
  <c r="D733" i="5"/>
  <c r="D732" i="5"/>
  <c r="D731" i="5"/>
  <c r="D730" i="5"/>
  <c r="D729" i="5"/>
  <c r="D728" i="5"/>
  <c r="D727" i="5"/>
  <c r="D726" i="5"/>
  <c r="D725" i="5"/>
  <c r="D724" i="5"/>
  <c r="D723" i="5"/>
  <c r="D722" i="5"/>
  <c r="D721" i="5"/>
  <c r="D720" i="5"/>
  <c r="D719" i="5"/>
  <c r="D718" i="5"/>
  <c r="D717" i="5"/>
  <c r="D716" i="5"/>
  <c r="D715" i="5"/>
  <c r="D714" i="5"/>
  <c r="D713" i="5"/>
  <c r="D712" i="5"/>
  <c r="D711" i="5"/>
  <c r="D710" i="5"/>
  <c r="D709" i="5"/>
  <c r="D708" i="5"/>
  <c r="D707" i="5"/>
  <c r="D706" i="5"/>
  <c r="D705" i="5"/>
  <c r="D704" i="5"/>
  <c r="D703" i="5"/>
  <c r="D702" i="5"/>
  <c r="D701" i="5"/>
  <c r="D700" i="5"/>
  <c r="D699" i="5"/>
  <c r="D698" i="5"/>
  <c r="D697" i="5"/>
  <c r="D696" i="5"/>
  <c r="D695" i="5"/>
  <c r="D694" i="5"/>
  <c r="D693" i="5"/>
  <c r="D692" i="5"/>
  <c r="D691" i="5"/>
  <c r="D690" i="5"/>
  <c r="D689" i="5"/>
  <c r="D688" i="5"/>
  <c r="D687" i="5"/>
  <c r="D686" i="5"/>
  <c r="D685" i="5"/>
  <c r="D684" i="5"/>
  <c r="D683" i="5"/>
  <c r="D682" i="5"/>
  <c r="D681" i="5"/>
  <c r="D680" i="5"/>
  <c r="D679" i="5"/>
  <c r="D678" i="5"/>
  <c r="D677" i="5"/>
  <c r="D676" i="5"/>
  <c r="D675" i="5"/>
  <c r="D674" i="5"/>
  <c r="D673" i="5"/>
  <c r="D672" i="5"/>
  <c r="D671" i="5"/>
  <c r="D670" i="5"/>
  <c r="D669" i="5"/>
  <c r="D668" i="5"/>
  <c r="D667" i="5"/>
  <c r="D666" i="5"/>
  <c r="D665" i="5"/>
  <c r="D664" i="5"/>
  <c r="D663" i="5"/>
  <c r="D662" i="5"/>
  <c r="D661" i="5"/>
  <c r="D660" i="5"/>
  <c r="D659" i="5"/>
  <c r="D658" i="5"/>
  <c r="D657" i="5"/>
  <c r="D656" i="5"/>
  <c r="D655" i="5"/>
  <c r="D654" i="5"/>
  <c r="D653" i="5"/>
  <c r="D652" i="5"/>
  <c r="D651" i="5"/>
  <c r="D650" i="5"/>
  <c r="D649" i="5"/>
  <c r="D648" i="5"/>
  <c r="D647" i="5"/>
  <c r="D646" i="5"/>
  <c r="D645" i="5"/>
  <c r="D644" i="5"/>
  <c r="D643" i="5"/>
  <c r="D642" i="5"/>
  <c r="D641" i="5"/>
  <c r="D640" i="5"/>
  <c r="D639" i="5"/>
  <c r="D638" i="5"/>
  <c r="D637" i="5"/>
  <c r="D636" i="5"/>
  <c r="D635" i="5"/>
  <c r="D634" i="5"/>
  <c r="D633" i="5"/>
  <c r="D632" i="5"/>
  <c r="D631" i="5"/>
  <c r="D630" i="5"/>
  <c r="D629" i="5"/>
  <c r="D628" i="5"/>
  <c r="D627" i="5"/>
  <c r="D626" i="5"/>
  <c r="D625" i="5"/>
  <c r="D624" i="5"/>
  <c r="D623" i="5"/>
  <c r="D622" i="5"/>
  <c r="D621" i="5"/>
  <c r="D620" i="5"/>
  <c r="D619" i="5"/>
  <c r="D618" i="5"/>
  <c r="D617" i="5"/>
  <c r="D616" i="5"/>
  <c r="D615" i="5"/>
  <c r="D614" i="5"/>
  <c r="D613" i="5"/>
  <c r="D612" i="5"/>
  <c r="D611" i="5"/>
  <c r="D610" i="5"/>
  <c r="D609" i="5"/>
  <c r="D608" i="5"/>
  <c r="D607" i="5"/>
  <c r="D606" i="5"/>
  <c r="D605" i="5"/>
  <c r="D604" i="5"/>
  <c r="D603" i="5"/>
  <c r="D602" i="5"/>
  <c r="D601" i="5"/>
  <c r="D600" i="5"/>
  <c r="D599" i="5"/>
  <c r="D598" i="5"/>
  <c r="D597" i="5"/>
  <c r="D596" i="5"/>
  <c r="D595" i="5"/>
  <c r="D594" i="5"/>
  <c r="D593" i="5"/>
  <c r="D592" i="5"/>
  <c r="D591" i="5"/>
  <c r="D590" i="5"/>
  <c r="D589" i="5"/>
  <c r="D588" i="5"/>
  <c r="D587" i="5"/>
  <c r="D586" i="5"/>
  <c r="D585" i="5"/>
  <c r="D584" i="5"/>
  <c r="D583" i="5"/>
  <c r="D582" i="5"/>
  <c r="D581" i="5"/>
  <c r="D580" i="5"/>
  <c r="D579" i="5"/>
  <c r="D578" i="5"/>
  <c r="D577" i="5"/>
  <c r="D576" i="5"/>
  <c r="D575" i="5"/>
  <c r="D574" i="5"/>
  <c r="D573" i="5"/>
  <c r="D572" i="5"/>
  <c r="D571" i="5"/>
  <c r="D570" i="5"/>
  <c r="D569" i="5"/>
  <c r="D568" i="5"/>
  <c r="D567" i="5"/>
  <c r="D566" i="5"/>
  <c r="D565" i="5"/>
  <c r="D564" i="5"/>
  <c r="D563" i="5"/>
  <c r="D562" i="5"/>
  <c r="D561" i="5"/>
  <c r="D560" i="5"/>
  <c r="D559" i="5"/>
  <c r="D558" i="5"/>
  <c r="D557" i="5"/>
  <c r="D556" i="5"/>
  <c r="D555" i="5"/>
  <c r="D554" i="5"/>
  <c r="D553" i="5"/>
  <c r="D552" i="5"/>
  <c r="D551" i="5"/>
  <c r="D550" i="5"/>
  <c r="D549" i="5"/>
  <c r="D548" i="5"/>
  <c r="D547" i="5"/>
  <c r="D546" i="5"/>
  <c r="D545" i="5"/>
  <c r="D544" i="5"/>
  <c r="D543" i="5"/>
  <c r="D542" i="5"/>
  <c r="D541" i="5"/>
  <c r="D540" i="5"/>
  <c r="D539" i="5"/>
  <c r="D538" i="5"/>
  <c r="D537" i="5"/>
  <c r="D536" i="5"/>
  <c r="D535" i="5"/>
  <c r="D534" i="5"/>
  <c r="D533" i="5"/>
  <c r="D532" i="5"/>
  <c r="D531" i="5"/>
  <c r="D530" i="5"/>
  <c r="D529" i="5"/>
  <c r="D528" i="5"/>
  <c r="D527" i="5"/>
  <c r="D526" i="5"/>
  <c r="D525" i="5"/>
  <c r="D524" i="5"/>
  <c r="D523" i="5"/>
  <c r="D522" i="5"/>
  <c r="D521" i="5"/>
  <c r="D520" i="5"/>
  <c r="D519" i="5"/>
  <c r="D518" i="5"/>
  <c r="D517" i="5"/>
  <c r="D516" i="5"/>
  <c r="D515" i="5"/>
  <c r="D514" i="5"/>
  <c r="D513" i="5"/>
  <c r="D512" i="5"/>
  <c r="D511" i="5"/>
  <c r="D510" i="5"/>
  <c r="D509" i="5"/>
  <c r="D508" i="5"/>
  <c r="D507" i="5"/>
  <c r="D506" i="5"/>
  <c r="D505" i="5"/>
  <c r="D504" i="5"/>
  <c r="D503" i="5"/>
  <c r="D502" i="5"/>
  <c r="D501" i="5"/>
  <c r="D500" i="5"/>
  <c r="D499" i="5"/>
  <c r="D498" i="5"/>
  <c r="D497" i="5"/>
  <c r="D496" i="5"/>
  <c r="D495" i="5"/>
  <c r="D494" i="5"/>
  <c r="D493" i="5"/>
  <c r="D492" i="5"/>
  <c r="D491" i="5"/>
  <c r="D490" i="5"/>
  <c r="D489" i="5"/>
  <c r="D488" i="5"/>
  <c r="D487" i="5"/>
  <c r="D486" i="5"/>
  <c r="D485" i="5"/>
  <c r="D484" i="5"/>
  <c r="D483" i="5"/>
  <c r="D482" i="5"/>
  <c r="D481" i="5"/>
  <c r="D480" i="5"/>
  <c r="D479" i="5"/>
  <c r="D478" i="5"/>
  <c r="D477" i="5"/>
  <c r="D476" i="5"/>
  <c r="D475" i="5"/>
  <c r="D474" i="5"/>
  <c r="D473" i="5"/>
  <c r="D472" i="5"/>
  <c r="D471" i="5"/>
  <c r="D470" i="5"/>
  <c r="D469" i="5"/>
  <c r="D468" i="5"/>
  <c r="D467" i="5"/>
  <c r="D466" i="5"/>
  <c r="D465" i="5"/>
  <c r="D464" i="5"/>
  <c r="D463" i="5"/>
  <c r="D462" i="5"/>
  <c r="D461" i="5"/>
  <c r="D460" i="5"/>
  <c r="D459" i="5"/>
  <c r="D458" i="5"/>
  <c r="D457" i="5"/>
  <c r="D456" i="5"/>
  <c r="D455" i="5"/>
  <c r="D454" i="5"/>
  <c r="D453" i="5"/>
  <c r="D452" i="5"/>
  <c r="D451" i="5"/>
  <c r="D450" i="5"/>
  <c r="D449" i="5"/>
  <c r="D448" i="5"/>
  <c r="D447" i="5"/>
  <c r="D446" i="5"/>
  <c r="D445" i="5"/>
  <c r="D444" i="5"/>
  <c r="D443" i="5"/>
  <c r="D442" i="5"/>
  <c r="D441" i="5"/>
  <c r="D440" i="5"/>
  <c r="D439" i="5"/>
  <c r="D438" i="5"/>
  <c r="D437" i="5"/>
  <c r="D436" i="5"/>
  <c r="D435" i="5"/>
  <c r="D434" i="5"/>
  <c r="D433" i="5"/>
  <c r="D432" i="5"/>
  <c r="D431" i="5"/>
  <c r="D430" i="5"/>
  <c r="D429" i="5"/>
  <c r="D428" i="5"/>
  <c r="D427" i="5"/>
  <c r="D426" i="5"/>
  <c r="D425" i="5"/>
  <c r="D424" i="5"/>
  <c r="D423" i="5"/>
  <c r="D422" i="5"/>
  <c r="D421" i="5"/>
  <c r="D420" i="5"/>
  <c r="D419" i="5"/>
  <c r="D418" i="5"/>
  <c r="D417" i="5"/>
  <c r="D416" i="5"/>
  <c r="D415" i="5"/>
  <c r="D414" i="5"/>
  <c r="D413" i="5"/>
  <c r="D412" i="5"/>
  <c r="D411" i="5"/>
  <c r="D410" i="5"/>
  <c r="D409" i="5"/>
  <c r="D408" i="5"/>
  <c r="D407" i="5"/>
  <c r="D406" i="5"/>
  <c r="D405" i="5"/>
  <c r="D404" i="5"/>
  <c r="D403" i="5"/>
  <c r="D402" i="5"/>
  <c r="D401" i="5"/>
  <c r="D400" i="5"/>
  <c r="D399" i="5"/>
  <c r="D398" i="5"/>
  <c r="D397" i="5"/>
  <c r="D396" i="5"/>
  <c r="D395" i="5"/>
  <c r="D394" i="5"/>
  <c r="D393" i="5"/>
  <c r="D392" i="5"/>
  <c r="D391" i="5"/>
  <c r="D390" i="5"/>
  <c r="D389" i="5"/>
  <c r="D388" i="5"/>
  <c r="D387" i="5"/>
  <c r="D386" i="5"/>
  <c r="D385" i="5"/>
  <c r="D384" i="5"/>
  <c r="D383" i="5"/>
  <c r="D382" i="5"/>
  <c r="D381" i="5"/>
  <c r="D380" i="5"/>
  <c r="D379" i="5"/>
  <c r="D378" i="5"/>
  <c r="D377" i="5"/>
  <c r="D376" i="5"/>
  <c r="D375" i="5"/>
  <c r="D374" i="5"/>
  <c r="D373" i="5"/>
  <c r="D372" i="5"/>
  <c r="D371" i="5"/>
  <c r="D370" i="5"/>
  <c r="D369" i="5"/>
  <c r="D368" i="5"/>
  <c r="D367" i="5"/>
  <c r="D366" i="5"/>
  <c r="D365" i="5"/>
  <c r="D364" i="5"/>
  <c r="D363" i="5"/>
  <c r="D362" i="5"/>
  <c r="D361" i="5"/>
  <c r="D360" i="5"/>
  <c r="D359" i="5"/>
  <c r="D358" i="5"/>
  <c r="D357" i="5"/>
  <c r="D356" i="5"/>
  <c r="D355" i="5"/>
  <c r="D354" i="5"/>
  <c r="D353" i="5"/>
  <c r="D352" i="5"/>
  <c r="D351" i="5"/>
  <c r="D350" i="5"/>
  <c r="D349" i="5"/>
  <c r="D348" i="5"/>
  <c r="D347" i="5"/>
  <c r="D346" i="5"/>
  <c r="D345" i="5"/>
  <c r="D344" i="5"/>
  <c r="D343" i="5"/>
  <c r="D342" i="5"/>
  <c r="D341" i="5"/>
  <c r="D340" i="5"/>
  <c r="D339" i="5"/>
  <c r="D338" i="5"/>
  <c r="D337" i="5"/>
  <c r="D336" i="5"/>
  <c r="D335" i="5"/>
  <c r="D334" i="5"/>
  <c r="D333" i="5"/>
  <c r="D332" i="5"/>
  <c r="D331" i="5"/>
  <c r="D330" i="5"/>
  <c r="D329" i="5"/>
  <c r="D328" i="5"/>
  <c r="D327" i="5"/>
  <c r="D326" i="5"/>
  <c r="D325" i="5"/>
  <c r="D324" i="5"/>
  <c r="D323" i="5"/>
  <c r="D322" i="5"/>
  <c r="D321" i="5"/>
  <c r="D320" i="5"/>
  <c r="D319" i="5"/>
  <c r="D318" i="5"/>
  <c r="D317" i="5"/>
  <c r="D316" i="5"/>
  <c r="D315" i="5"/>
  <c r="D314" i="5"/>
  <c r="D313" i="5"/>
  <c r="D312" i="5"/>
  <c r="D311" i="5"/>
  <c r="D310" i="5"/>
  <c r="D309" i="5"/>
  <c r="D308" i="5"/>
  <c r="D307" i="5"/>
  <c r="D306" i="5"/>
  <c r="D305" i="5"/>
  <c r="D304" i="5"/>
  <c r="D303" i="5"/>
  <c r="D302" i="5"/>
  <c r="D301" i="5"/>
  <c r="D300" i="5"/>
  <c r="D299" i="5"/>
  <c r="D298" i="5"/>
  <c r="D297" i="5"/>
  <c r="D296" i="5"/>
  <c r="D295" i="5"/>
  <c r="D294" i="5"/>
  <c r="D293" i="5"/>
  <c r="D292" i="5"/>
  <c r="D291" i="5"/>
  <c r="D290" i="5"/>
  <c r="D289" i="5"/>
  <c r="D288" i="5"/>
  <c r="D287" i="5"/>
  <c r="D286" i="5"/>
  <c r="D285" i="5"/>
  <c r="D284" i="5"/>
  <c r="D283" i="5"/>
  <c r="D282" i="5"/>
  <c r="D281" i="5"/>
  <c r="D280" i="5"/>
  <c r="D279" i="5"/>
  <c r="D278" i="5"/>
  <c r="D277" i="5"/>
  <c r="D276" i="5"/>
  <c r="D275" i="5"/>
  <c r="D274" i="5"/>
  <c r="D273" i="5"/>
  <c r="D272" i="5"/>
  <c r="D271" i="5"/>
  <c r="D270" i="5"/>
  <c r="D269" i="5"/>
  <c r="D268" i="5"/>
  <c r="D267" i="5"/>
  <c r="D266" i="5"/>
  <c r="D265" i="5"/>
  <c r="D264" i="5"/>
  <c r="D263" i="5"/>
  <c r="D262" i="5"/>
  <c r="D261" i="5"/>
  <c r="D260" i="5"/>
  <c r="D259" i="5"/>
  <c r="D258" i="5"/>
  <c r="D257" i="5"/>
  <c r="D256" i="5"/>
  <c r="D255" i="5"/>
  <c r="D254" i="5"/>
  <c r="D253" i="5"/>
  <c r="D252" i="5"/>
  <c r="D251" i="5"/>
  <c r="D250" i="5"/>
  <c r="D249" i="5"/>
  <c r="D248" i="5"/>
  <c r="D247" i="5"/>
  <c r="D246" i="5"/>
  <c r="D245" i="5"/>
  <c r="D244" i="5"/>
  <c r="D243" i="5"/>
  <c r="D242" i="5"/>
  <c r="D241" i="5"/>
  <c r="D240" i="5"/>
  <c r="D239" i="5"/>
  <c r="D238" i="5"/>
  <c r="D237" i="5"/>
  <c r="D236" i="5"/>
  <c r="D235" i="5"/>
  <c r="D234" i="5"/>
  <c r="D233" i="5"/>
  <c r="D232" i="5"/>
  <c r="D231" i="5"/>
  <c r="D230" i="5"/>
  <c r="D229" i="5"/>
  <c r="D228" i="5"/>
  <c r="D22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7" i="5"/>
  <c r="D186" i="5"/>
  <c r="D185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56" i="5"/>
  <c r="D155" i="5"/>
  <c r="D154" i="5"/>
  <c r="D153" i="5"/>
  <c r="D152" i="5"/>
  <c r="D151" i="5"/>
  <c r="D150" i="5"/>
  <c r="D149" i="5"/>
  <c r="D148" i="5"/>
  <c r="D147" i="5"/>
  <c r="D146" i="5"/>
  <c r="D145" i="5"/>
  <c r="D144" i="5"/>
  <c r="D143" i="5"/>
  <c r="D142" i="5"/>
  <c r="D141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G64" i="4"/>
  <c r="F64" i="4"/>
  <c r="E64" i="4"/>
  <c r="B64" i="4"/>
  <c r="G63" i="4"/>
  <c r="F63" i="4"/>
  <c r="E63" i="4"/>
  <c r="B63" i="4"/>
  <c r="G62" i="4"/>
  <c r="F62" i="4"/>
  <c r="E62" i="4"/>
  <c r="B62" i="4"/>
  <c r="G61" i="4"/>
  <c r="F61" i="4"/>
  <c r="E61" i="4"/>
  <c r="B61" i="4"/>
  <c r="G60" i="4"/>
  <c r="F60" i="4"/>
  <c r="E60" i="4"/>
  <c r="B60" i="4"/>
  <c r="G59" i="4"/>
  <c r="F59" i="4"/>
  <c r="E59" i="4"/>
  <c r="B59" i="4"/>
  <c r="G58" i="4"/>
  <c r="F58" i="4"/>
  <c r="E58" i="4"/>
  <c r="B58" i="4"/>
  <c r="G57" i="4"/>
  <c r="F57" i="4"/>
  <c r="E57" i="4"/>
  <c r="B57" i="4"/>
  <c r="G56" i="4"/>
  <c r="F56" i="4"/>
  <c r="E56" i="4"/>
  <c r="B56" i="4"/>
  <c r="G55" i="4"/>
  <c r="F55" i="4"/>
  <c r="E55" i="4"/>
  <c r="B55" i="4"/>
  <c r="G54" i="4"/>
  <c r="F54" i="4"/>
  <c r="E54" i="4"/>
  <c r="B54" i="4"/>
  <c r="G53" i="4"/>
  <c r="F53" i="4"/>
  <c r="E53" i="4"/>
  <c r="B53" i="4"/>
  <c r="G52" i="4"/>
  <c r="F52" i="4"/>
  <c r="E52" i="4"/>
  <c r="B52" i="4"/>
  <c r="G51" i="4"/>
  <c r="F51" i="4"/>
  <c r="E51" i="4"/>
  <c r="B51" i="4"/>
  <c r="G50" i="4"/>
  <c r="F50" i="4"/>
  <c r="E50" i="4"/>
  <c r="B50" i="4"/>
  <c r="G49" i="4"/>
  <c r="F49" i="4"/>
  <c r="E49" i="4"/>
  <c r="B49" i="4"/>
  <c r="G48" i="4"/>
  <c r="F48" i="4"/>
  <c r="E48" i="4"/>
  <c r="B48" i="4"/>
  <c r="G47" i="4"/>
  <c r="F47" i="4"/>
  <c r="E47" i="4"/>
  <c r="B47" i="4"/>
  <c r="G46" i="4"/>
  <c r="F46" i="4"/>
  <c r="E46" i="4"/>
  <c r="B46" i="4"/>
  <c r="G45" i="4"/>
  <c r="F45" i="4"/>
  <c r="E45" i="4"/>
  <c r="B45" i="4"/>
  <c r="G44" i="4"/>
  <c r="F44" i="4"/>
  <c r="E44" i="4"/>
  <c r="B44" i="4"/>
  <c r="G43" i="4"/>
  <c r="F43" i="4"/>
  <c r="E43" i="4"/>
  <c r="B43" i="4"/>
  <c r="G42" i="4"/>
  <c r="F42" i="4"/>
  <c r="E42" i="4"/>
  <c r="B42" i="4"/>
  <c r="G41" i="4"/>
  <c r="F41" i="4"/>
  <c r="E41" i="4"/>
  <c r="B41" i="4"/>
  <c r="G40" i="4"/>
  <c r="F40" i="4"/>
  <c r="E40" i="4"/>
  <c r="B40" i="4"/>
  <c r="G39" i="4"/>
  <c r="F39" i="4"/>
  <c r="E39" i="4"/>
  <c r="B39" i="4"/>
  <c r="G38" i="4"/>
  <c r="F38" i="4"/>
  <c r="E38" i="4"/>
  <c r="B38" i="4"/>
  <c r="G37" i="4"/>
  <c r="F37" i="4"/>
  <c r="E37" i="4"/>
  <c r="B37" i="4"/>
  <c r="G36" i="4"/>
  <c r="F36" i="4"/>
  <c r="E36" i="4"/>
  <c r="B36" i="4"/>
  <c r="G35" i="4"/>
  <c r="F35" i="4"/>
  <c r="E35" i="4"/>
  <c r="B35" i="4"/>
  <c r="G34" i="4"/>
  <c r="F34" i="4"/>
  <c r="E34" i="4"/>
  <c r="B34" i="4"/>
  <c r="G33" i="4"/>
  <c r="F33" i="4"/>
  <c r="E33" i="4"/>
  <c r="B33" i="4"/>
  <c r="G32" i="4"/>
  <c r="F32" i="4"/>
  <c r="E32" i="4"/>
  <c r="B32" i="4"/>
  <c r="G31" i="4"/>
  <c r="F31" i="4"/>
  <c r="E31" i="4"/>
  <c r="B31" i="4"/>
  <c r="G30" i="4"/>
  <c r="F30" i="4"/>
  <c r="E30" i="4"/>
  <c r="B30" i="4"/>
  <c r="G29" i="4"/>
  <c r="F29" i="4"/>
  <c r="E29" i="4"/>
  <c r="B29" i="4"/>
  <c r="G28" i="4"/>
  <c r="F28" i="4"/>
  <c r="E28" i="4"/>
  <c r="B28" i="4"/>
  <c r="G27" i="4"/>
  <c r="F27" i="4"/>
  <c r="E27" i="4"/>
  <c r="B27" i="4"/>
  <c r="G26" i="4"/>
  <c r="F26" i="4"/>
  <c r="E26" i="4"/>
  <c r="B26" i="4"/>
  <c r="G25" i="4"/>
  <c r="F25" i="4"/>
  <c r="E25" i="4"/>
  <c r="B25" i="4"/>
  <c r="G24" i="4"/>
  <c r="F24" i="4"/>
  <c r="E24" i="4"/>
  <c r="B24" i="4"/>
  <c r="G23" i="4"/>
  <c r="F23" i="4"/>
  <c r="E23" i="4"/>
  <c r="B23" i="4"/>
  <c r="G22" i="4"/>
  <c r="F22" i="4"/>
  <c r="E22" i="4"/>
  <c r="B22" i="4"/>
  <c r="G21" i="4"/>
  <c r="F21" i="4"/>
  <c r="E21" i="4"/>
  <c r="B21" i="4"/>
  <c r="G20" i="4"/>
  <c r="F20" i="4"/>
  <c r="E20" i="4"/>
  <c r="B20" i="4"/>
  <c r="G19" i="4"/>
  <c r="F19" i="4"/>
  <c r="E19" i="4"/>
  <c r="B19" i="4"/>
  <c r="G18" i="4"/>
  <c r="F18" i="4"/>
  <c r="E18" i="4"/>
  <c r="B18" i="4"/>
  <c r="G17" i="4"/>
  <c r="F17" i="4"/>
  <c r="E17" i="4"/>
  <c r="B17" i="4"/>
  <c r="G16" i="4"/>
  <c r="F16" i="4"/>
  <c r="E16" i="4"/>
  <c r="B16" i="4"/>
  <c r="G15" i="4"/>
  <c r="F15" i="4"/>
  <c r="E15" i="4"/>
  <c r="B15" i="4"/>
  <c r="G14" i="4"/>
  <c r="F14" i="4"/>
  <c r="E14" i="4"/>
  <c r="B14" i="4"/>
  <c r="G13" i="4"/>
  <c r="F13" i="4"/>
  <c r="E13" i="4"/>
  <c r="B13" i="4"/>
  <c r="G12" i="4"/>
  <c r="F12" i="4"/>
  <c r="E12" i="4"/>
  <c r="B12" i="4"/>
  <c r="G11" i="4"/>
  <c r="F11" i="4"/>
  <c r="E11" i="4"/>
  <c r="B11" i="4"/>
  <c r="G10" i="4"/>
  <c r="F10" i="4"/>
  <c r="E10" i="4"/>
  <c r="B10" i="4"/>
  <c r="G9" i="4"/>
  <c r="F9" i="4"/>
  <c r="E9" i="4"/>
  <c r="B9" i="4"/>
  <c r="G8" i="4"/>
  <c r="G65" i="4" s="1"/>
  <c r="F8" i="4"/>
  <c r="E8" i="4"/>
  <c r="B8" i="4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E12" i="2"/>
  <c r="D12" i="2"/>
  <c r="E11" i="2"/>
  <c r="D11" i="2"/>
  <c r="E10" i="2"/>
  <c r="D10" i="2"/>
  <c r="E9" i="2"/>
  <c r="D9" i="2"/>
  <c r="E8" i="2"/>
  <c r="D8" i="2"/>
  <c r="B21" i="1"/>
  <c r="B20" i="1"/>
  <c r="B19" i="1"/>
  <c r="B18" i="1"/>
  <c r="A14" i="1"/>
  <c r="I9" i="1" l="1"/>
  <c r="I10" i="1"/>
  <c r="B22" i="1"/>
  <c r="B23" i="1" s="1"/>
  <c r="C1739" i="5"/>
  <c r="F1739" i="5" s="1"/>
  <c r="C1738" i="5"/>
  <c r="F1738" i="5" s="1"/>
  <c r="C1737" i="5"/>
  <c r="F1737" i="5" s="1"/>
  <c r="C1736" i="5"/>
  <c r="F1736" i="5" s="1"/>
  <c r="C1735" i="5"/>
  <c r="F1735" i="5" s="1"/>
  <c r="C1734" i="5"/>
  <c r="F1734" i="5" s="1"/>
  <c r="C1733" i="5"/>
  <c r="F1733" i="5" s="1"/>
  <c r="C1732" i="5"/>
  <c r="F1732" i="5" s="1"/>
  <c r="C1731" i="5"/>
  <c r="F1731" i="5" s="1"/>
  <c r="C1730" i="5"/>
  <c r="F1730" i="5" s="1"/>
  <c r="C1729" i="5"/>
  <c r="F1729" i="5" s="1"/>
  <c r="C1728" i="5"/>
  <c r="F1728" i="5" s="1"/>
  <c r="C1727" i="5"/>
  <c r="F1727" i="5" s="1"/>
  <c r="C1726" i="5"/>
  <c r="F1726" i="5" s="1"/>
  <c r="C1725" i="5"/>
  <c r="F1725" i="5" s="1"/>
  <c r="C1724" i="5"/>
  <c r="F1724" i="5" s="1"/>
  <c r="C1723" i="5"/>
  <c r="F1723" i="5" s="1"/>
  <c r="C1722" i="5"/>
  <c r="F1722" i="5" s="1"/>
  <c r="C1721" i="5"/>
  <c r="F1721" i="5" s="1"/>
  <c r="C1720" i="5"/>
  <c r="F1720" i="5" s="1"/>
  <c r="C1719" i="5"/>
  <c r="F1719" i="5" s="1"/>
  <c r="C1718" i="5"/>
  <c r="F1718" i="5" s="1"/>
  <c r="C1717" i="5"/>
  <c r="F1717" i="5" s="1"/>
  <c r="C1716" i="5"/>
  <c r="F1716" i="5" s="1"/>
  <c r="C1715" i="5"/>
  <c r="F1715" i="5" s="1"/>
  <c r="C1714" i="5"/>
  <c r="F1714" i="5" s="1"/>
  <c r="C1713" i="5"/>
  <c r="F1713" i="5" s="1"/>
  <c r="C1712" i="5"/>
  <c r="C1711" i="5"/>
  <c r="C1710" i="5"/>
  <c r="F1710" i="5" s="1"/>
  <c r="C1709" i="5"/>
  <c r="F1709" i="5" s="1"/>
  <c r="C1708" i="5"/>
  <c r="F1708" i="5" s="1"/>
  <c r="C1707" i="5"/>
  <c r="F1707" i="5" s="1"/>
  <c r="C1706" i="5"/>
  <c r="F1706" i="5" s="1"/>
  <c r="C1705" i="5"/>
  <c r="F1705" i="5" s="1"/>
  <c r="C1704" i="5"/>
  <c r="F1704" i="5" s="1"/>
  <c r="C1703" i="5"/>
  <c r="F1703" i="5" s="1"/>
  <c r="C1702" i="5"/>
  <c r="F1702" i="5" s="1"/>
  <c r="C1701" i="5"/>
  <c r="F1701" i="5" s="1"/>
  <c r="C1700" i="5"/>
  <c r="F1700" i="5" s="1"/>
  <c r="C1699" i="5"/>
  <c r="F1699" i="5" s="1"/>
  <c r="C1698" i="5"/>
  <c r="F1698" i="5" s="1"/>
  <c r="C1697" i="5"/>
  <c r="F1697" i="5" s="1"/>
  <c r="C1696" i="5"/>
  <c r="F1696" i="5" s="1"/>
  <c r="C1695" i="5"/>
  <c r="F1695" i="5" s="1"/>
  <c r="C1694" i="5"/>
  <c r="F1694" i="5" s="1"/>
  <c r="C1693" i="5"/>
  <c r="F1693" i="5" s="1"/>
  <c r="C1692" i="5"/>
  <c r="F1692" i="5" s="1"/>
  <c r="C1691" i="5"/>
  <c r="F1691" i="5" s="1"/>
  <c r="C1690" i="5"/>
  <c r="F1690" i="5" s="1"/>
  <c r="C1689" i="5"/>
  <c r="F1689" i="5" s="1"/>
  <c r="C1688" i="5"/>
  <c r="F1688" i="5" s="1"/>
  <c r="C1687" i="5"/>
  <c r="F1687" i="5" s="1"/>
  <c r="C1686" i="5"/>
  <c r="F1686" i="5" s="1"/>
  <c r="C1685" i="5"/>
  <c r="F1685" i="5" s="1"/>
  <c r="C1684" i="5"/>
  <c r="F1684" i="5" s="1"/>
  <c r="C1683" i="5"/>
  <c r="F1683" i="5" s="1"/>
  <c r="C1682" i="5"/>
  <c r="F1682" i="5" s="1"/>
  <c r="C1681" i="5"/>
  <c r="C1680" i="5"/>
  <c r="C1679" i="5"/>
  <c r="F1679" i="5" s="1"/>
  <c r="C1678" i="5"/>
  <c r="F1678" i="5" s="1"/>
  <c r="C1677" i="5"/>
  <c r="F1677" i="5" s="1"/>
  <c r="C1676" i="5"/>
  <c r="F1676" i="5" s="1"/>
  <c r="C1675" i="5"/>
  <c r="F1675" i="5" s="1"/>
  <c r="C1674" i="5"/>
  <c r="F1674" i="5" s="1"/>
  <c r="C1673" i="5"/>
  <c r="F1673" i="5" s="1"/>
  <c r="C1672" i="5"/>
  <c r="F1672" i="5" s="1"/>
  <c r="C1671" i="5"/>
  <c r="F1671" i="5" s="1"/>
  <c r="C1670" i="5"/>
  <c r="F1670" i="5" s="1"/>
  <c r="C1669" i="5"/>
  <c r="F1669" i="5" s="1"/>
  <c r="C1668" i="5"/>
  <c r="F1668" i="5" s="1"/>
  <c r="C1667" i="5"/>
  <c r="F1667" i="5" s="1"/>
  <c r="C1666" i="5"/>
  <c r="F1666" i="5" s="1"/>
  <c r="C1665" i="5"/>
  <c r="F1665" i="5" s="1"/>
  <c r="C1664" i="5"/>
  <c r="F1664" i="5" s="1"/>
  <c r="C1663" i="5"/>
  <c r="F1663" i="5" s="1"/>
  <c r="C1662" i="5"/>
  <c r="F1662" i="5" s="1"/>
  <c r="C1661" i="5"/>
  <c r="F1661" i="5" s="1"/>
  <c r="C1660" i="5"/>
  <c r="F1660" i="5" s="1"/>
  <c r="C1659" i="5"/>
  <c r="F1659" i="5" s="1"/>
  <c r="C1658" i="5"/>
  <c r="F1658" i="5" s="1"/>
  <c r="C1657" i="5"/>
  <c r="F1657" i="5" s="1"/>
  <c r="C1656" i="5"/>
  <c r="F1656" i="5" s="1"/>
  <c r="C1655" i="5"/>
  <c r="F1655" i="5" s="1"/>
  <c r="C1654" i="5"/>
  <c r="F1654" i="5" s="1"/>
  <c r="C1653" i="5"/>
  <c r="F1653" i="5" s="1"/>
  <c r="C1652" i="5"/>
  <c r="F1652" i="5" s="1"/>
  <c r="C1651" i="5"/>
  <c r="F1651" i="5" s="1"/>
  <c r="C1650" i="5"/>
  <c r="C1649" i="5"/>
  <c r="C1648" i="5"/>
  <c r="F1648" i="5" s="1"/>
  <c r="C1647" i="5"/>
  <c r="F1647" i="5" s="1"/>
  <c r="C1646" i="5"/>
  <c r="F1646" i="5" s="1"/>
  <c r="C1645" i="5"/>
  <c r="F1645" i="5" s="1"/>
  <c r="C1644" i="5"/>
  <c r="F1644" i="5" s="1"/>
  <c r="C1643" i="5"/>
  <c r="F1643" i="5" s="1"/>
  <c r="C1642" i="5"/>
  <c r="F1642" i="5" s="1"/>
  <c r="C1641" i="5"/>
  <c r="F1641" i="5" s="1"/>
  <c r="C1640" i="5"/>
  <c r="F1640" i="5" s="1"/>
  <c r="C1639" i="5"/>
  <c r="F1639" i="5" s="1"/>
  <c r="C1638" i="5"/>
  <c r="F1638" i="5" s="1"/>
  <c r="C1637" i="5"/>
  <c r="F1637" i="5" s="1"/>
  <c r="C1636" i="5"/>
  <c r="F1636" i="5" s="1"/>
  <c r="C1635" i="5"/>
  <c r="F1635" i="5" s="1"/>
  <c r="C1634" i="5"/>
  <c r="F1634" i="5" s="1"/>
  <c r="C1633" i="5"/>
  <c r="F1633" i="5" s="1"/>
  <c r="C1632" i="5"/>
  <c r="F1632" i="5" s="1"/>
  <c r="C1631" i="5"/>
  <c r="F1631" i="5" s="1"/>
  <c r="C1630" i="5"/>
  <c r="F1630" i="5" s="1"/>
  <c r="C1629" i="5"/>
  <c r="F1629" i="5" s="1"/>
  <c r="C1628" i="5"/>
  <c r="F1628" i="5" s="1"/>
  <c r="C1627" i="5"/>
  <c r="F1627" i="5" s="1"/>
  <c r="C1626" i="5"/>
  <c r="F1626" i="5" s="1"/>
  <c r="C1625" i="5"/>
  <c r="F1625" i="5" s="1"/>
  <c r="C1624" i="5"/>
  <c r="F1624" i="5" s="1"/>
  <c r="C1623" i="5"/>
  <c r="F1623" i="5" s="1"/>
  <c r="C1622" i="5"/>
  <c r="F1622" i="5" s="1"/>
  <c r="C1621" i="5"/>
  <c r="F1621" i="5" s="1"/>
  <c r="C1620" i="5"/>
  <c r="C1619" i="5"/>
  <c r="C1618" i="5"/>
  <c r="F1618" i="5" s="1"/>
  <c r="C1617" i="5"/>
  <c r="F1617" i="5" s="1"/>
  <c r="C1616" i="5"/>
  <c r="F1616" i="5" s="1"/>
  <c r="C1615" i="5"/>
  <c r="F1615" i="5" s="1"/>
  <c r="C1614" i="5"/>
  <c r="F1614" i="5" s="1"/>
  <c r="C1613" i="5"/>
  <c r="F1613" i="5" s="1"/>
  <c r="C1612" i="5"/>
  <c r="F1612" i="5" s="1"/>
  <c r="C1611" i="5"/>
  <c r="F1611" i="5" s="1"/>
  <c r="C1610" i="5"/>
  <c r="F1610" i="5" s="1"/>
  <c r="C1609" i="5"/>
  <c r="F1609" i="5" s="1"/>
  <c r="C1608" i="5"/>
  <c r="F1608" i="5" s="1"/>
  <c r="C1607" i="5"/>
  <c r="F1607" i="5" s="1"/>
  <c r="C1606" i="5"/>
  <c r="F1606" i="5" s="1"/>
  <c r="C1605" i="5"/>
  <c r="F1605" i="5" s="1"/>
  <c r="C1604" i="5"/>
  <c r="F1604" i="5" s="1"/>
  <c r="C1603" i="5"/>
  <c r="F1603" i="5" s="1"/>
  <c r="C1602" i="5"/>
  <c r="F1602" i="5" s="1"/>
  <c r="C1601" i="5"/>
  <c r="F1601" i="5" s="1"/>
  <c r="C1600" i="5"/>
  <c r="F1600" i="5" s="1"/>
  <c r="C1599" i="5"/>
  <c r="F1599" i="5" s="1"/>
  <c r="C1598" i="5"/>
  <c r="F1598" i="5" s="1"/>
  <c r="C1597" i="5"/>
  <c r="F1597" i="5" s="1"/>
  <c r="C1596" i="5"/>
  <c r="F1596" i="5" s="1"/>
  <c r="C1595" i="5"/>
  <c r="F1595" i="5" s="1"/>
  <c r="C1594" i="5"/>
  <c r="F1594" i="5" s="1"/>
  <c r="C1593" i="5"/>
  <c r="F1593" i="5" s="1"/>
  <c r="C1592" i="5"/>
  <c r="F1592" i="5" s="1"/>
  <c r="C1591" i="5"/>
  <c r="F1591" i="5" s="1"/>
  <c r="C1590" i="5"/>
  <c r="F1590" i="5" s="1"/>
  <c r="C1589" i="5"/>
  <c r="C1588" i="5"/>
  <c r="C1587" i="5"/>
  <c r="F1587" i="5" s="1"/>
  <c r="C1586" i="5"/>
  <c r="F1586" i="5" s="1"/>
  <c r="C1585" i="5"/>
  <c r="F1585" i="5" s="1"/>
  <c r="C1584" i="5"/>
  <c r="F1584" i="5" s="1"/>
  <c r="C1583" i="5"/>
  <c r="F1583" i="5" s="1"/>
  <c r="C1582" i="5"/>
  <c r="F1582" i="5" s="1"/>
  <c r="C1581" i="5"/>
  <c r="F1581" i="5" s="1"/>
  <c r="C1580" i="5"/>
  <c r="F1580" i="5" s="1"/>
  <c r="C1579" i="5"/>
  <c r="F1579" i="5" s="1"/>
  <c r="C1578" i="5"/>
  <c r="F1578" i="5" s="1"/>
  <c r="C1577" i="5"/>
  <c r="F1577" i="5" s="1"/>
  <c r="C1576" i="5"/>
  <c r="F1576" i="5" s="1"/>
  <c r="C1575" i="5"/>
  <c r="F1575" i="5" s="1"/>
  <c r="C1574" i="5"/>
  <c r="F1574" i="5" s="1"/>
  <c r="C1573" i="5"/>
  <c r="F1573" i="5" s="1"/>
  <c r="C1572" i="5"/>
  <c r="F1572" i="5" s="1"/>
  <c r="C1571" i="5"/>
  <c r="F1571" i="5" s="1"/>
  <c r="C1570" i="5"/>
  <c r="F1570" i="5" s="1"/>
  <c r="C1569" i="5"/>
  <c r="F1569" i="5" s="1"/>
  <c r="C1568" i="5"/>
  <c r="F1568" i="5" s="1"/>
  <c r="C1567" i="5"/>
  <c r="F1567" i="5" s="1"/>
  <c r="C1566" i="5"/>
  <c r="F1566" i="5" s="1"/>
  <c r="C1565" i="5"/>
  <c r="F1565" i="5" s="1"/>
  <c r="C1564" i="5"/>
  <c r="F1564" i="5" s="1"/>
  <c r="C1563" i="5"/>
  <c r="F1563" i="5" s="1"/>
  <c r="C1562" i="5"/>
  <c r="F1562" i="5" s="1"/>
  <c r="C1561" i="5"/>
  <c r="F1561" i="5" s="1"/>
  <c r="C1560" i="5"/>
  <c r="F1560" i="5" s="1"/>
  <c r="C1559" i="5"/>
  <c r="C1558" i="5"/>
  <c r="C1557" i="5"/>
  <c r="F1557" i="5" s="1"/>
  <c r="C1556" i="5"/>
  <c r="F1556" i="5" s="1"/>
  <c r="C1555" i="5"/>
  <c r="F1555" i="5" s="1"/>
  <c r="C1554" i="5"/>
  <c r="F1554" i="5" s="1"/>
  <c r="C1553" i="5"/>
  <c r="F1553" i="5" s="1"/>
  <c r="C1552" i="5"/>
  <c r="F1552" i="5" s="1"/>
  <c r="C1551" i="5"/>
  <c r="F1551" i="5" s="1"/>
  <c r="C1550" i="5"/>
  <c r="F1550" i="5" s="1"/>
  <c r="C1549" i="5"/>
  <c r="F1549" i="5" s="1"/>
  <c r="C1548" i="5"/>
  <c r="F1548" i="5" s="1"/>
  <c r="C1547" i="5"/>
  <c r="F1547" i="5" s="1"/>
  <c r="C1546" i="5"/>
  <c r="F1546" i="5" s="1"/>
  <c r="C1545" i="5"/>
  <c r="F1545" i="5" s="1"/>
  <c r="C1544" i="5"/>
  <c r="F1544" i="5" s="1"/>
  <c r="C1543" i="5"/>
  <c r="F1543" i="5" s="1"/>
  <c r="C1542" i="5"/>
  <c r="F1542" i="5" s="1"/>
  <c r="C1541" i="5"/>
  <c r="F1541" i="5" s="1"/>
  <c r="C1540" i="5"/>
  <c r="F1540" i="5" s="1"/>
  <c r="C1539" i="5"/>
  <c r="F1539" i="5" s="1"/>
  <c r="C1538" i="5"/>
  <c r="F1538" i="5" s="1"/>
  <c r="C1537" i="5"/>
  <c r="F1537" i="5" s="1"/>
  <c r="C1536" i="5"/>
  <c r="F1536" i="5" s="1"/>
  <c r="C1535" i="5"/>
  <c r="F1535" i="5" s="1"/>
  <c r="C1534" i="5"/>
  <c r="F1534" i="5" s="1"/>
  <c r="C1533" i="5"/>
  <c r="F1533" i="5" s="1"/>
  <c r="C1532" i="5"/>
  <c r="F1532" i="5" s="1"/>
  <c r="C1531" i="5"/>
  <c r="F1531" i="5" s="1"/>
  <c r="C1530" i="5"/>
  <c r="F1530" i="5" s="1"/>
  <c r="C1529" i="5"/>
  <c r="F1529" i="5" s="1"/>
  <c r="C1528" i="5"/>
  <c r="C1527" i="5"/>
  <c r="C1526" i="5"/>
  <c r="F1526" i="5" s="1"/>
  <c r="C1525" i="5"/>
  <c r="F1525" i="5" s="1"/>
  <c r="C1524" i="5"/>
  <c r="F1524" i="5" s="1"/>
  <c r="C1523" i="5"/>
  <c r="F1523" i="5" s="1"/>
  <c r="C1522" i="5"/>
  <c r="F1522" i="5" s="1"/>
  <c r="C1521" i="5"/>
  <c r="F1521" i="5" s="1"/>
  <c r="C1520" i="5"/>
  <c r="F1520" i="5" s="1"/>
  <c r="C1519" i="5"/>
  <c r="F1519" i="5" s="1"/>
  <c r="C1518" i="5"/>
  <c r="F1518" i="5" s="1"/>
  <c r="C1517" i="5"/>
  <c r="F1517" i="5" s="1"/>
  <c r="C1516" i="5"/>
  <c r="F1516" i="5" s="1"/>
  <c r="C1515" i="5"/>
  <c r="F1515" i="5" s="1"/>
  <c r="C1514" i="5"/>
  <c r="F1514" i="5" s="1"/>
  <c r="C1513" i="5"/>
  <c r="F1513" i="5" s="1"/>
  <c r="C1512" i="5"/>
  <c r="F1512" i="5" s="1"/>
  <c r="C1511" i="5"/>
  <c r="F1511" i="5" s="1"/>
  <c r="C1510" i="5"/>
  <c r="F1510" i="5" s="1"/>
  <c r="C1509" i="5"/>
  <c r="F1509" i="5" s="1"/>
  <c r="C1508" i="5"/>
  <c r="F1508" i="5" s="1"/>
  <c r="C1507" i="5"/>
  <c r="F1507" i="5" s="1"/>
  <c r="C1506" i="5"/>
  <c r="F1506" i="5" s="1"/>
  <c r="C1505" i="5"/>
  <c r="F1505" i="5" s="1"/>
  <c r="C1504" i="5"/>
  <c r="F1504" i="5" s="1"/>
  <c r="C1347" i="5"/>
  <c r="C1345" i="5"/>
  <c r="F1345" i="5" s="1"/>
  <c r="C1343" i="5"/>
  <c r="F1343" i="5" s="1"/>
  <c r="C1340" i="5"/>
  <c r="F1340" i="5" s="1"/>
  <c r="C1339" i="5"/>
  <c r="F1339" i="5" s="1"/>
  <c r="C1336" i="5"/>
  <c r="F1336" i="5" s="1"/>
  <c r="C1334" i="5"/>
  <c r="F1334" i="5" s="1"/>
  <c r="C1332" i="5"/>
  <c r="F1332" i="5" s="1"/>
  <c r="C1330" i="5"/>
  <c r="F1330" i="5" s="1"/>
  <c r="C1328" i="5"/>
  <c r="F1328" i="5" s="1"/>
  <c r="C1326" i="5"/>
  <c r="F1326" i="5" s="1"/>
  <c r="C1324" i="5"/>
  <c r="F1324" i="5" s="1"/>
  <c r="C1322" i="5"/>
  <c r="F1322" i="5" s="1"/>
  <c r="C1320" i="5"/>
  <c r="F1320" i="5" s="1"/>
  <c r="C1318" i="5"/>
  <c r="F1318" i="5" s="1"/>
  <c r="C1317" i="5"/>
  <c r="F1317" i="5" s="1"/>
  <c r="C1315" i="5"/>
  <c r="C1313" i="5"/>
  <c r="F1313" i="5" s="1"/>
  <c r="C1311" i="5"/>
  <c r="F1311" i="5" s="1"/>
  <c r="C1309" i="5"/>
  <c r="F1309" i="5" s="1"/>
  <c r="C1307" i="5"/>
  <c r="F1307" i="5" s="1"/>
  <c r="C1305" i="5"/>
  <c r="F1305" i="5" s="1"/>
  <c r="C1304" i="5"/>
  <c r="F1304" i="5" s="1"/>
  <c r="C1302" i="5"/>
  <c r="F1302" i="5" s="1"/>
  <c r="C1301" i="5"/>
  <c r="F1301" i="5" s="1"/>
  <c r="C1299" i="5"/>
  <c r="F1299" i="5" s="1"/>
  <c r="C1298" i="5"/>
  <c r="F1298" i="5" s="1"/>
  <c r="C1295" i="5"/>
  <c r="F1295" i="5" s="1"/>
  <c r="C1293" i="5"/>
  <c r="F1293" i="5" s="1"/>
  <c r="C1291" i="5"/>
  <c r="F1291" i="5" s="1"/>
  <c r="C1290" i="5"/>
  <c r="F1290" i="5" s="1"/>
  <c r="C1288" i="5"/>
  <c r="F1288" i="5" s="1"/>
  <c r="C1286" i="5"/>
  <c r="F1286" i="5" s="1"/>
  <c r="C1283" i="5"/>
  <c r="F1283" i="5" s="1"/>
  <c r="C1281" i="5"/>
  <c r="F1281" i="5" s="1"/>
  <c r="C1279" i="5"/>
  <c r="F1279" i="5" s="1"/>
  <c r="C1277" i="5"/>
  <c r="F1277" i="5" s="1"/>
  <c r="C1275" i="5"/>
  <c r="F1275" i="5" s="1"/>
  <c r="C1273" i="5"/>
  <c r="F1273" i="5" s="1"/>
  <c r="C1271" i="5"/>
  <c r="F1271" i="5" s="1"/>
  <c r="C1269" i="5"/>
  <c r="F1269" i="5" s="1"/>
  <c r="C1267" i="5"/>
  <c r="F1267" i="5" s="1"/>
  <c r="C1503" i="5"/>
  <c r="F1503" i="5" s="1"/>
  <c r="C1502" i="5"/>
  <c r="F1502" i="5" s="1"/>
  <c r="C1501" i="5"/>
  <c r="F1501" i="5" s="1"/>
  <c r="C1500" i="5"/>
  <c r="C1499" i="5"/>
  <c r="C1498" i="5"/>
  <c r="F1498" i="5" s="1"/>
  <c r="C1497" i="5"/>
  <c r="F1497" i="5" s="1"/>
  <c r="C1496" i="5"/>
  <c r="F1496" i="5" s="1"/>
  <c r="C1495" i="5"/>
  <c r="F1495" i="5" s="1"/>
  <c r="C1494" i="5"/>
  <c r="F1494" i="5" s="1"/>
  <c r="C1493" i="5"/>
  <c r="F1493" i="5" s="1"/>
  <c r="C1492" i="5"/>
  <c r="F1492" i="5" s="1"/>
  <c r="C1491" i="5"/>
  <c r="F1491" i="5" s="1"/>
  <c r="C1490" i="5"/>
  <c r="F1490" i="5" s="1"/>
  <c r="C1489" i="5"/>
  <c r="F1489" i="5" s="1"/>
  <c r="C1488" i="5"/>
  <c r="F1488" i="5" s="1"/>
  <c r="C1487" i="5"/>
  <c r="F1487" i="5" s="1"/>
  <c r="C1486" i="5"/>
  <c r="F1486" i="5" s="1"/>
  <c r="C1485" i="5"/>
  <c r="F1485" i="5" s="1"/>
  <c r="C1484" i="5"/>
  <c r="F1484" i="5" s="1"/>
  <c r="C1483" i="5"/>
  <c r="F1483" i="5" s="1"/>
  <c r="C1482" i="5"/>
  <c r="F1482" i="5" s="1"/>
  <c r="C1481" i="5"/>
  <c r="F1481" i="5" s="1"/>
  <c r="C1480" i="5"/>
  <c r="F1480" i="5" s="1"/>
  <c r="C1479" i="5"/>
  <c r="F1479" i="5" s="1"/>
  <c r="C1478" i="5"/>
  <c r="F1478" i="5" s="1"/>
  <c r="C1477" i="5"/>
  <c r="F1477" i="5" s="1"/>
  <c r="C1476" i="5"/>
  <c r="F1476" i="5" s="1"/>
  <c r="C1475" i="5"/>
  <c r="F1475" i="5" s="1"/>
  <c r="C1474" i="5"/>
  <c r="F1474" i="5" s="1"/>
  <c r="C1473" i="5"/>
  <c r="F1473" i="5" s="1"/>
  <c r="C1472" i="5"/>
  <c r="F1472" i="5" s="1"/>
  <c r="C1471" i="5"/>
  <c r="F1471" i="5" s="1"/>
  <c r="C1470" i="5"/>
  <c r="F1470" i="5" s="1"/>
  <c r="C1469" i="5"/>
  <c r="C1468" i="5"/>
  <c r="C1467" i="5"/>
  <c r="F1467" i="5" s="1"/>
  <c r="C1466" i="5"/>
  <c r="F1466" i="5" s="1"/>
  <c r="C1465" i="5"/>
  <c r="F1465" i="5" s="1"/>
  <c r="C1464" i="5"/>
  <c r="F1464" i="5" s="1"/>
  <c r="C1463" i="5"/>
  <c r="F1463" i="5" s="1"/>
  <c r="C1462" i="5"/>
  <c r="F1462" i="5" s="1"/>
  <c r="C1461" i="5"/>
  <c r="F1461" i="5" s="1"/>
  <c r="C1460" i="5"/>
  <c r="F1460" i="5" s="1"/>
  <c r="C1459" i="5"/>
  <c r="F1459" i="5" s="1"/>
  <c r="C1458" i="5"/>
  <c r="F1458" i="5" s="1"/>
  <c r="C1457" i="5"/>
  <c r="F1457" i="5" s="1"/>
  <c r="C1456" i="5"/>
  <c r="F1456" i="5" s="1"/>
  <c r="C1455" i="5"/>
  <c r="F1455" i="5" s="1"/>
  <c r="C1454" i="5"/>
  <c r="F1454" i="5" s="1"/>
  <c r="C1453" i="5"/>
  <c r="F1453" i="5" s="1"/>
  <c r="C1452" i="5"/>
  <c r="F1452" i="5" s="1"/>
  <c r="C1451" i="5"/>
  <c r="F1451" i="5" s="1"/>
  <c r="C1450" i="5"/>
  <c r="F1450" i="5" s="1"/>
  <c r="C1449" i="5"/>
  <c r="F1449" i="5" s="1"/>
  <c r="C1448" i="5"/>
  <c r="F1448" i="5" s="1"/>
  <c r="C1447" i="5"/>
  <c r="F1447" i="5" s="1"/>
  <c r="C1446" i="5"/>
  <c r="F1446" i="5" s="1"/>
  <c r="C1445" i="5"/>
  <c r="F1445" i="5" s="1"/>
  <c r="C1444" i="5"/>
  <c r="F1444" i="5" s="1"/>
  <c r="C1443" i="5"/>
  <c r="F1443" i="5" s="1"/>
  <c r="C1442" i="5"/>
  <c r="F1442" i="5" s="1"/>
  <c r="C1441" i="5"/>
  <c r="F1441" i="5" s="1"/>
  <c r="C1440" i="5"/>
  <c r="F1440" i="5" s="1"/>
  <c r="C1439" i="5"/>
  <c r="F1439" i="5" s="1"/>
  <c r="C1438" i="5"/>
  <c r="C1437" i="5"/>
  <c r="C1436" i="5"/>
  <c r="F1436" i="5" s="1"/>
  <c r="C1435" i="5"/>
  <c r="F1435" i="5" s="1"/>
  <c r="C1434" i="5"/>
  <c r="F1434" i="5" s="1"/>
  <c r="C1433" i="5"/>
  <c r="F1433" i="5" s="1"/>
  <c r="C1432" i="5"/>
  <c r="F1432" i="5" s="1"/>
  <c r="C1431" i="5"/>
  <c r="F1431" i="5" s="1"/>
  <c r="C1430" i="5"/>
  <c r="F1430" i="5" s="1"/>
  <c r="C1429" i="5"/>
  <c r="F1429" i="5" s="1"/>
  <c r="C1428" i="5"/>
  <c r="F1428" i="5" s="1"/>
  <c r="C1427" i="5"/>
  <c r="F1427" i="5" s="1"/>
  <c r="C1426" i="5"/>
  <c r="F1426" i="5" s="1"/>
  <c r="C1425" i="5"/>
  <c r="F1425" i="5" s="1"/>
  <c r="C1424" i="5"/>
  <c r="F1424" i="5" s="1"/>
  <c r="C1423" i="5"/>
  <c r="F1423" i="5" s="1"/>
  <c r="C1422" i="5"/>
  <c r="F1422" i="5" s="1"/>
  <c r="C1421" i="5"/>
  <c r="F1421" i="5" s="1"/>
  <c r="C1420" i="5"/>
  <c r="F1420" i="5" s="1"/>
  <c r="C1419" i="5"/>
  <c r="F1419" i="5" s="1"/>
  <c r="C1418" i="5"/>
  <c r="F1418" i="5" s="1"/>
  <c r="C1417" i="5"/>
  <c r="F1417" i="5" s="1"/>
  <c r="C1416" i="5"/>
  <c r="F1416" i="5" s="1"/>
  <c r="C1415" i="5"/>
  <c r="F1415" i="5" s="1"/>
  <c r="C1414" i="5"/>
  <c r="F1414" i="5" s="1"/>
  <c r="C1413" i="5"/>
  <c r="F1413" i="5" s="1"/>
  <c r="C1412" i="5"/>
  <c r="F1412" i="5" s="1"/>
  <c r="C1411" i="5"/>
  <c r="F1411" i="5" s="1"/>
  <c r="C1410" i="5"/>
  <c r="F1410" i="5" s="1"/>
  <c r="C1409" i="5"/>
  <c r="F1409" i="5" s="1"/>
  <c r="C1408" i="5"/>
  <c r="C1407" i="5"/>
  <c r="C1406" i="5"/>
  <c r="F1406" i="5" s="1"/>
  <c r="C1405" i="5"/>
  <c r="F1405" i="5" s="1"/>
  <c r="C1404" i="5"/>
  <c r="F1404" i="5" s="1"/>
  <c r="C1403" i="5"/>
  <c r="F1403" i="5" s="1"/>
  <c r="C1402" i="5"/>
  <c r="F1402" i="5" s="1"/>
  <c r="C1401" i="5"/>
  <c r="F1401" i="5" s="1"/>
  <c r="C1400" i="5"/>
  <c r="F1400" i="5" s="1"/>
  <c r="C1399" i="5"/>
  <c r="F1399" i="5" s="1"/>
  <c r="C1398" i="5"/>
  <c r="F1398" i="5" s="1"/>
  <c r="C1397" i="5"/>
  <c r="F1397" i="5" s="1"/>
  <c r="C1396" i="5"/>
  <c r="F1396" i="5" s="1"/>
  <c r="C1395" i="5"/>
  <c r="F1395" i="5" s="1"/>
  <c r="C1394" i="5"/>
  <c r="F1394" i="5" s="1"/>
  <c r="C1393" i="5"/>
  <c r="F1393" i="5" s="1"/>
  <c r="C1392" i="5"/>
  <c r="F1392" i="5" s="1"/>
  <c r="C1391" i="5"/>
  <c r="F1391" i="5" s="1"/>
  <c r="C1390" i="5"/>
  <c r="F1390" i="5" s="1"/>
  <c r="C1389" i="5"/>
  <c r="F1389" i="5" s="1"/>
  <c r="C1388" i="5"/>
  <c r="F1388" i="5" s="1"/>
  <c r="C1387" i="5"/>
  <c r="F1387" i="5" s="1"/>
  <c r="C1386" i="5"/>
  <c r="F1386" i="5" s="1"/>
  <c r="C1385" i="5"/>
  <c r="F1385" i="5" s="1"/>
  <c r="C1384" i="5"/>
  <c r="F1384" i="5" s="1"/>
  <c r="C1383" i="5"/>
  <c r="F1383" i="5" s="1"/>
  <c r="C1382" i="5"/>
  <c r="F1382" i="5" s="1"/>
  <c r="C1381" i="5"/>
  <c r="F1381" i="5" s="1"/>
  <c r="C1380" i="5"/>
  <c r="F1380" i="5" s="1"/>
  <c r="C1379" i="5"/>
  <c r="F1379" i="5" s="1"/>
  <c r="C1378" i="5"/>
  <c r="F1378" i="5" s="1"/>
  <c r="C1377" i="5"/>
  <c r="C1376" i="5"/>
  <c r="C1375" i="5"/>
  <c r="F1375" i="5" s="1"/>
  <c r="C1374" i="5"/>
  <c r="F1374" i="5" s="1"/>
  <c r="C1373" i="5"/>
  <c r="F1373" i="5" s="1"/>
  <c r="C1372" i="5"/>
  <c r="F1372" i="5" s="1"/>
  <c r="C1371" i="5"/>
  <c r="F1371" i="5" s="1"/>
  <c r="C1370" i="5"/>
  <c r="F1370" i="5" s="1"/>
  <c r="C1369" i="5"/>
  <c r="F1369" i="5" s="1"/>
  <c r="C1368" i="5"/>
  <c r="F1368" i="5" s="1"/>
  <c r="C1367" i="5"/>
  <c r="F1367" i="5" s="1"/>
  <c r="C1366" i="5"/>
  <c r="F1366" i="5" s="1"/>
  <c r="C1365" i="5"/>
  <c r="F1365" i="5" s="1"/>
  <c r="C1364" i="5"/>
  <c r="F1364" i="5" s="1"/>
  <c r="C1363" i="5"/>
  <c r="F1363" i="5" s="1"/>
  <c r="C1362" i="5"/>
  <c r="F1362" i="5" s="1"/>
  <c r="C1361" i="5"/>
  <c r="F1361" i="5" s="1"/>
  <c r="C1360" i="5"/>
  <c r="F1360" i="5" s="1"/>
  <c r="C1359" i="5"/>
  <c r="F1359" i="5" s="1"/>
  <c r="C1358" i="5"/>
  <c r="F1358" i="5" s="1"/>
  <c r="C1357" i="5"/>
  <c r="F1357" i="5" s="1"/>
  <c r="C1356" i="5"/>
  <c r="F1356" i="5" s="1"/>
  <c r="C1355" i="5"/>
  <c r="F1355" i="5" s="1"/>
  <c r="C1354" i="5"/>
  <c r="F1354" i="5" s="1"/>
  <c r="C1353" i="5"/>
  <c r="F1353" i="5" s="1"/>
  <c r="C1352" i="5"/>
  <c r="F1352" i="5" s="1"/>
  <c r="C1351" i="5"/>
  <c r="F1351" i="5" s="1"/>
  <c r="C1350" i="5"/>
  <c r="F1350" i="5" s="1"/>
  <c r="C1349" i="5"/>
  <c r="F1349" i="5" s="1"/>
  <c r="C1348" i="5"/>
  <c r="F1348" i="5" s="1"/>
  <c r="C1346" i="5"/>
  <c r="C1344" i="5"/>
  <c r="F1344" i="5" s="1"/>
  <c r="C1342" i="5"/>
  <c r="F1342" i="5" s="1"/>
  <c r="C1341" i="5"/>
  <c r="F1341" i="5" s="1"/>
  <c r="C1338" i="5"/>
  <c r="F1338" i="5" s="1"/>
  <c r="C1337" i="5"/>
  <c r="F1337" i="5" s="1"/>
  <c r="C1335" i="5"/>
  <c r="F1335" i="5" s="1"/>
  <c r="C1333" i="5"/>
  <c r="F1333" i="5" s="1"/>
  <c r="C1331" i="5"/>
  <c r="F1331" i="5" s="1"/>
  <c r="C1329" i="5"/>
  <c r="F1329" i="5" s="1"/>
  <c r="C1327" i="5"/>
  <c r="F1327" i="5" s="1"/>
  <c r="C1325" i="5"/>
  <c r="F1325" i="5" s="1"/>
  <c r="C1323" i="5"/>
  <c r="F1323" i="5" s="1"/>
  <c r="C1321" i="5"/>
  <c r="F1321" i="5" s="1"/>
  <c r="C1319" i="5"/>
  <c r="F1319" i="5" s="1"/>
  <c r="C1316" i="5"/>
  <c r="C1314" i="5"/>
  <c r="F1314" i="5" s="1"/>
  <c r="C1312" i="5"/>
  <c r="F1312" i="5" s="1"/>
  <c r="C1310" i="5"/>
  <c r="F1310" i="5" s="1"/>
  <c r="C1308" i="5"/>
  <c r="F1308" i="5" s="1"/>
  <c r="C1306" i="5"/>
  <c r="F1306" i="5" s="1"/>
  <c r="C1303" i="5"/>
  <c r="F1303" i="5" s="1"/>
  <c r="C1300" i="5"/>
  <c r="F1300" i="5" s="1"/>
  <c r="C1297" i="5"/>
  <c r="F1297" i="5" s="1"/>
  <c r="C1296" i="5"/>
  <c r="F1296" i="5" s="1"/>
  <c r="C1294" i="5"/>
  <c r="F1294" i="5" s="1"/>
  <c r="C1292" i="5"/>
  <c r="F1292" i="5" s="1"/>
  <c r="C1289" i="5"/>
  <c r="F1289" i="5" s="1"/>
  <c r="C1287" i="5"/>
  <c r="F1287" i="5" s="1"/>
  <c r="C1285" i="5"/>
  <c r="C1284" i="5"/>
  <c r="C1282" i="5"/>
  <c r="F1282" i="5" s="1"/>
  <c r="C1280" i="5"/>
  <c r="F1280" i="5" s="1"/>
  <c r="C1278" i="5"/>
  <c r="F1278" i="5" s="1"/>
  <c r="C1276" i="5"/>
  <c r="F1276" i="5" s="1"/>
  <c r="C1274" i="5"/>
  <c r="F1274" i="5" s="1"/>
  <c r="C1272" i="5"/>
  <c r="F1272" i="5" s="1"/>
  <c r="C1270" i="5"/>
  <c r="F1270" i="5" s="1"/>
  <c r="C1268" i="5"/>
  <c r="F1268" i="5" s="1"/>
  <c r="C1266" i="5"/>
  <c r="F1266" i="5" s="1"/>
  <c r="C1265" i="5"/>
  <c r="F1265" i="5" s="1"/>
  <c r="C1264" i="5"/>
  <c r="F1264" i="5" s="1"/>
  <c r="C1263" i="5"/>
  <c r="F1263" i="5" s="1"/>
  <c r="C1262" i="5"/>
  <c r="F1262" i="5" s="1"/>
  <c r="C1261" i="5"/>
  <c r="F1261" i="5" s="1"/>
  <c r="C1260" i="5"/>
  <c r="F1260" i="5" s="1"/>
  <c r="C1259" i="5"/>
  <c r="F1259" i="5" s="1"/>
  <c r="C1258" i="5"/>
  <c r="F1258" i="5" s="1"/>
  <c r="C1257" i="5"/>
  <c r="F1257" i="5" s="1"/>
  <c r="C1256" i="5"/>
  <c r="F1256" i="5" s="1"/>
  <c r="C1255" i="5"/>
  <c r="C1254" i="5"/>
  <c r="C1253" i="5"/>
  <c r="F1253" i="5" s="1"/>
  <c r="C1252" i="5"/>
  <c r="F1252" i="5" s="1"/>
  <c r="C1251" i="5"/>
  <c r="F1251" i="5" s="1"/>
  <c r="C1250" i="5"/>
  <c r="F1250" i="5" s="1"/>
  <c r="C1249" i="5"/>
  <c r="F1249" i="5" s="1"/>
  <c r="C1248" i="5"/>
  <c r="F1248" i="5" s="1"/>
  <c r="C1247" i="5"/>
  <c r="F1247" i="5" s="1"/>
  <c r="C1246" i="5"/>
  <c r="F1246" i="5" s="1"/>
  <c r="C1245" i="5"/>
  <c r="F1245" i="5" s="1"/>
  <c r="C1244" i="5"/>
  <c r="F1244" i="5" s="1"/>
  <c r="C1243" i="5"/>
  <c r="F1243" i="5" s="1"/>
  <c r="C1242" i="5"/>
  <c r="F1242" i="5" s="1"/>
  <c r="C1241" i="5"/>
  <c r="F1241" i="5" s="1"/>
  <c r="C1240" i="5"/>
  <c r="F1240" i="5" s="1"/>
  <c r="C1239" i="5"/>
  <c r="F1239" i="5" s="1"/>
  <c r="C1238" i="5"/>
  <c r="F1238" i="5" s="1"/>
  <c r="C1237" i="5"/>
  <c r="F1237" i="5" s="1"/>
  <c r="C1236" i="5"/>
  <c r="F1236" i="5" s="1"/>
  <c r="C1235" i="5"/>
  <c r="F1235" i="5" s="1"/>
  <c r="C1234" i="5"/>
  <c r="F1234" i="5" s="1"/>
  <c r="C1233" i="5"/>
  <c r="F1233" i="5" s="1"/>
  <c r="C1232" i="5"/>
  <c r="F1232" i="5" s="1"/>
  <c r="C1231" i="5"/>
  <c r="F1231" i="5" s="1"/>
  <c r="C1230" i="5"/>
  <c r="F1230" i="5" s="1"/>
  <c r="C1229" i="5"/>
  <c r="F1229" i="5" s="1"/>
  <c r="C1228" i="5"/>
  <c r="F1228" i="5" s="1"/>
  <c r="C1227" i="5"/>
  <c r="F1227" i="5" s="1"/>
  <c r="C1226" i="5"/>
  <c r="F1226" i="5" s="1"/>
  <c r="C1225" i="5"/>
  <c r="F1225" i="5" s="1"/>
  <c r="C1224" i="5"/>
  <c r="C1223" i="5"/>
  <c r="C1222" i="5"/>
  <c r="F1222" i="5" s="1"/>
  <c r="C1221" i="5"/>
  <c r="F1221" i="5" s="1"/>
  <c r="C1220" i="5"/>
  <c r="F1220" i="5" s="1"/>
  <c r="C1219" i="5"/>
  <c r="F1219" i="5" s="1"/>
  <c r="C1218" i="5"/>
  <c r="F1218" i="5" s="1"/>
  <c r="C1217" i="5"/>
  <c r="F1217" i="5" s="1"/>
  <c r="C1216" i="5"/>
  <c r="F1216" i="5" s="1"/>
  <c r="C1215" i="5"/>
  <c r="F1215" i="5" s="1"/>
  <c r="C1214" i="5"/>
  <c r="F1214" i="5" s="1"/>
  <c r="C1213" i="5"/>
  <c r="F1213" i="5" s="1"/>
  <c r="C1212" i="5"/>
  <c r="F1212" i="5" s="1"/>
  <c r="C1211" i="5"/>
  <c r="F1211" i="5" s="1"/>
  <c r="C1210" i="5"/>
  <c r="F1210" i="5" s="1"/>
  <c r="C1209" i="5"/>
  <c r="F1209" i="5" s="1"/>
  <c r="C1208" i="5"/>
  <c r="F1208" i="5" s="1"/>
  <c r="C1207" i="5"/>
  <c r="F1207" i="5" s="1"/>
  <c r="C1206" i="5"/>
  <c r="F1206" i="5" s="1"/>
  <c r="C1205" i="5"/>
  <c r="F1205" i="5" s="1"/>
  <c r="C1204" i="5"/>
  <c r="F1204" i="5" s="1"/>
  <c r="C1203" i="5"/>
  <c r="F1203" i="5" s="1"/>
  <c r="C1202" i="5"/>
  <c r="F1202" i="5" s="1"/>
  <c r="C1201" i="5"/>
  <c r="F1201" i="5" s="1"/>
  <c r="C1200" i="5"/>
  <c r="F1200" i="5" s="1"/>
  <c r="C1199" i="5"/>
  <c r="F1199" i="5" s="1"/>
  <c r="C1198" i="5"/>
  <c r="F1198" i="5" s="1"/>
  <c r="C1197" i="5"/>
  <c r="F1197" i="5" s="1"/>
  <c r="C1196" i="5"/>
  <c r="F1196" i="5" s="1"/>
  <c r="C1195" i="5"/>
  <c r="F1195" i="5" s="1"/>
  <c r="C1194" i="5"/>
  <c r="C1193" i="5"/>
  <c r="C1192" i="5"/>
  <c r="F1192" i="5" s="1"/>
  <c r="C1191" i="5"/>
  <c r="F1191" i="5" s="1"/>
  <c r="C1190" i="5"/>
  <c r="F1190" i="5" s="1"/>
  <c r="C1189" i="5"/>
  <c r="F1189" i="5" s="1"/>
  <c r="C1188" i="5"/>
  <c r="F1188" i="5" s="1"/>
  <c r="C1187" i="5"/>
  <c r="F1187" i="5" s="1"/>
  <c r="C1186" i="5"/>
  <c r="F1186" i="5" s="1"/>
  <c r="C1185" i="5"/>
  <c r="F1185" i="5" s="1"/>
  <c r="C1184" i="5"/>
  <c r="F1184" i="5" s="1"/>
  <c r="C1183" i="5"/>
  <c r="F1183" i="5" s="1"/>
  <c r="C1182" i="5"/>
  <c r="F1182" i="5" s="1"/>
  <c r="C1181" i="5"/>
  <c r="F1181" i="5" s="1"/>
  <c r="C1180" i="5"/>
  <c r="F1180" i="5" s="1"/>
  <c r="C1179" i="5"/>
  <c r="F1179" i="5" s="1"/>
  <c r="C1178" i="5"/>
  <c r="F1178" i="5" s="1"/>
  <c r="C1177" i="5"/>
  <c r="F1177" i="5" s="1"/>
  <c r="C1176" i="5"/>
  <c r="F1176" i="5" s="1"/>
  <c r="C1175" i="5"/>
  <c r="F1175" i="5" s="1"/>
  <c r="C1174" i="5"/>
  <c r="F1174" i="5" s="1"/>
  <c r="C1173" i="5"/>
  <c r="F1173" i="5" s="1"/>
  <c r="C1172" i="5"/>
  <c r="F1172" i="5" s="1"/>
  <c r="C1171" i="5"/>
  <c r="F1171" i="5" s="1"/>
  <c r="C1170" i="5"/>
  <c r="F1170" i="5" s="1"/>
  <c r="C1169" i="5"/>
  <c r="F1169" i="5" s="1"/>
  <c r="C1168" i="5"/>
  <c r="F1168" i="5" s="1"/>
  <c r="C1167" i="5"/>
  <c r="F1167" i="5" s="1"/>
  <c r="C1166" i="5"/>
  <c r="F1166" i="5" s="1"/>
  <c r="C1165" i="5"/>
  <c r="F1165" i="5" s="1"/>
  <c r="C1164" i="5"/>
  <c r="F1164" i="5" s="1"/>
  <c r="C1163" i="5"/>
  <c r="C1162" i="5"/>
  <c r="C1161" i="5"/>
  <c r="F1161" i="5" s="1"/>
  <c r="C1160" i="5"/>
  <c r="F1160" i="5" s="1"/>
  <c r="C1159" i="5"/>
  <c r="F1159" i="5" s="1"/>
  <c r="C1158" i="5"/>
  <c r="F1158" i="5" s="1"/>
  <c r="C1157" i="5"/>
  <c r="F1157" i="5" s="1"/>
  <c r="C1156" i="5"/>
  <c r="F1156" i="5" s="1"/>
  <c r="C1155" i="5"/>
  <c r="F1155" i="5" s="1"/>
  <c r="C1154" i="5"/>
  <c r="F1154" i="5" s="1"/>
  <c r="C1153" i="5"/>
  <c r="F1153" i="5" s="1"/>
  <c r="C1152" i="5"/>
  <c r="F1152" i="5" s="1"/>
  <c r="C1151" i="5"/>
  <c r="F1151" i="5" s="1"/>
  <c r="C1150" i="5"/>
  <c r="F1150" i="5" s="1"/>
  <c r="C1149" i="5"/>
  <c r="F1149" i="5" s="1"/>
  <c r="C1148" i="5"/>
  <c r="F1148" i="5" s="1"/>
  <c r="C1147" i="5"/>
  <c r="F1147" i="5" s="1"/>
  <c r="C1146" i="5"/>
  <c r="F1146" i="5" s="1"/>
  <c r="C1145" i="5"/>
  <c r="F1145" i="5" s="1"/>
  <c r="C1144" i="5"/>
  <c r="F1144" i="5" s="1"/>
  <c r="C1143" i="5"/>
  <c r="F1143" i="5" s="1"/>
  <c r="C1142" i="5"/>
  <c r="F1142" i="5" s="1"/>
  <c r="C1141" i="5"/>
  <c r="F1141" i="5" s="1"/>
  <c r="C1140" i="5"/>
  <c r="F1140" i="5" s="1"/>
  <c r="C1139" i="5"/>
  <c r="F1139" i="5" s="1"/>
  <c r="C1138" i="5"/>
  <c r="F1138" i="5" s="1"/>
  <c r="C1137" i="5"/>
  <c r="F1137" i="5" s="1"/>
  <c r="C1136" i="5"/>
  <c r="F1136" i="5" s="1"/>
  <c r="C1135" i="5"/>
  <c r="C1134" i="5"/>
  <c r="C1133" i="5"/>
  <c r="F1133" i="5" s="1"/>
  <c r="C1132" i="5"/>
  <c r="F1132" i="5" s="1"/>
  <c r="C1131" i="5"/>
  <c r="F1131" i="5" s="1"/>
  <c r="C1130" i="5"/>
  <c r="F1130" i="5" s="1"/>
  <c r="C1129" i="5"/>
  <c r="F1129" i="5" s="1"/>
  <c r="C1128" i="5"/>
  <c r="F1128" i="5" s="1"/>
  <c r="C1127" i="5"/>
  <c r="F1127" i="5" s="1"/>
  <c r="C1126" i="5"/>
  <c r="F1126" i="5" s="1"/>
  <c r="C1125" i="5"/>
  <c r="F1125" i="5" s="1"/>
  <c r="C1124" i="5"/>
  <c r="F1124" i="5" s="1"/>
  <c r="C1123" i="5"/>
  <c r="F1123" i="5" s="1"/>
  <c r="C1122" i="5"/>
  <c r="F1122" i="5" s="1"/>
  <c r="C1121" i="5"/>
  <c r="F1121" i="5" s="1"/>
  <c r="C1120" i="5"/>
  <c r="F1120" i="5" s="1"/>
  <c r="C1119" i="5"/>
  <c r="F1119" i="5" s="1"/>
  <c r="C1118" i="5"/>
  <c r="F1118" i="5" s="1"/>
  <c r="C1117" i="5"/>
  <c r="F1117" i="5" s="1"/>
  <c r="C1116" i="5"/>
  <c r="F1116" i="5" s="1"/>
  <c r="C1115" i="5"/>
  <c r="F1115" i="5" s="1"/>
  <c r="C1114" i="5"/>
  <c r="F1114" i="5" s="1"/>
  <c r="C1113" i="5"/>
  <c r="F1113" i="5" s="1"/>
  <c r="C1112" i="5"/>
  <c r="F1112" i="5" s="1"/>
  <c r="C1111" i="5"/>
  <c r="F1111" i="5" s="1"/>
  <c r="C1110" i="5"/>
  <c r="F1110" i="5" s="1"/>
  <c r="C1109" i="5"/>
  <c r="F1109" i="5" s="1"/>
  <c r="C1108" i="5"/>
  <c r="F1108" i="5" s="1"/>
  <c r="C1107" i="5"/>
  <c r="F1107" i="5" s="1"/>
  <c r="C1106" i="5"/>
  <c r="F1106" i="5" s="1"/>
  <c r="C1105" i="5"/>
  <c r="F1105" i="5" s="1"/>
  <c r="C1104" i="5"/>
  <c r="C1103" i="5"/>
  <c r="C1102" i="5"/>
  <c r="F1102" i="5" s="1"/>
  <c r="C1101" i="5"/>
  <c r="F1101" i="5" s="1"/>
  <c r="C1100" i="5"/>
  <c r="F1100" i="5" s="1"/>
  <c r="C1099" i="5"/>
  <c r="F1099" i="5" s="1"/>
  <c r="C1098" i="5"/>
  <c r="F1098" i="5" s="1"/>
  <c r="C1097" i="5"/>
  <c r="F1097" i="5" s="1"/>
  <c r="C1096" i="5"/>
  <c r="F1096" i="5" s="1"/>
  <c r="C1095" i="5"/>
  <c r="F1095" i="5" s="1"/>
  <c r="C1094" i="5"/>
  <c r="F1094" i="5" s="1"/>
  <c r="C1093" i="5"/>
  <c r="F1093" i="5" s="1"/>
  <c r="C1092" i="5"/>
  <c r="F1092" i="5" s="1"/>
  <c r="C1091" i="5"/>
  <c r="F1091" i="5" s="1"/>
  <c r="C1090" i="5"/>
  <c r="F1090" i="5" s="1"/>
  <c r="C1089" i="5"/>
  <c r="F1089" i="5" s="1"/>
  <c r="C1088" i="5"/>
  <c r="F1088" i="5" s="1"/>
  <c r="C1087" i="5"/>
  <c r="F1087" i="5" s="1"/>
  <c r="C1086" i="5"/>
  <c r="F1086" i="5" s="1"/>
  <c r="C1085" i="5"/>
  <c r="F1085" i="5" s="1"/>
  <c r="C1084" i="5"/>
  <c r="F1084" i="5" s="1"/>
  <c r="C1083" i="5"/>
  <c r="F1083" i="5" s="1"/>
  <c r="C1082" i="5"/>
  <c r="F1082" i="5" s="1"/>
  <c r="C1081" i="5"/>
  <c r="F1081" i="5" s="1"/>
  <c r="C1080" i="5"/>
  <c r="F1080" i="5" s="1"/>
  <c r="C1079" i="5"/>
  <c r="F1079" i="5" s="1"/>
  <c r="C1078" i="5"/>
  <c r="F1078" i="5" s="1"/>
  <c r="C1077" i="5"/>
  <c r="F1077" i="5" s="1"/>
  <c r="C1076" i="5"/>
  <c r="F1076" i="5" s="1"/>
  <c r="C1075" i="5"/>
  <c r="F1075" i="5" s="1"/>
  <c r="C1074" i="5"/>
  <c r="F1074" i="5" s="1"/>
  <c r="C1073" i="5"/>
  <c r="C1072" i="5"/>
  <c r="C1071" i="5"/>
  <c r="F1071" i="5" s="1"/>
  <c r="C1070" i="5"/>
  <c r="F1070" i="5" s="1"/>
  <c r="C1069" i="5"/>
  <c r="F1069" i="5" s="1"/>
  <c r="C1068" i="5"/>
  <c r="F1068" i="5" s="1"/>
  <c r="C1067" i="5"/>
  <c r="F1067" i="5" s="1"/>
  <c r="C1066" i="5"/>
  <c r="F1066" i="5" s="1"/>
  <c r="C1065" i="5"/>
  <c r="F1065" i="5" s="1"/>
  <c r="C1064" i="5"/>
  <c r="F1064" i="5" s="1"/>
  <c r="C1063" i="5"/>
  <c r="F1063" i="5" s="1"/>
  <c r="C1062" i="5"/>
  <c r="F1062" i="5" s="1"/>
  <c r="C1061" i="5"/>
  <c r="F1061" i="5" s="1"/>
  <c r="C1060" i="5"/>
  <c r="F1060" i="5" s="1"/>
  <c r="C1059" i="5"/>
  <c r="F1059" i="5" s="1"/>
  <c r="C1058" i="5"/>
  <c r="F1058" i="5" s="1"/>
  <c r="C1057" i="5"/>
  <c r="F1057" i="5" s="1"/>
  <c r="C1056" i="5"/>
  <c r="F1056" i="5" s="1"/>
  <c r="C1055" i="5"/>
  <c r="F1055" i="5" s="1"/>
  <c r="C1054" i="5"/>
  <c r="F1054" i="5" s="1"/>
  <c r="C1053" i="5"/>
  <c r="F1053" i="5" s="1"/>
  <c r="C1052" i="5"/>
  <c r="F1052" i="5" s="1"/>
  <c r="C1051" i="5"/>
  <c r="F1051" i="5" s="1"/>
  <c r="C1050" i="5"/>
  <c r="F1050" i="5" s="1"/>
  <c r="C1049" i="5"/>
  <c r="F1049" i="5" s="1"/>
  <c r="C1048" i="5"/>
  <c r="F1048" i="5" s="1"/>
  <c r="C1047" i="5"/>
  <c r="F1047" i="5" s="1"/>
  <c r="C1046" i="5"/>
  <c r="F1046" i="5" s="1"/>
  <c r="C1045" i="5"/>
  <c r="F1045" i="5" s="1"/>
  <c r="C1044" i="5"/>
  <c r="F1044" i="5" s="1"/>
  <c r="C1043" i="5"/>
  <c r="C1042" i="5"/>
  <c r="C1041" i="5"/>
  <c r="F1041" i="5" s="1"/>
  <c r="C1040" i="5"/>
  <c r="F1040" i="5" s="1"/>
  <c r="C1039" i="5"/>
  <c r="F1039" i="5" s="1"/>
  <c r="C1038" i="5"/>
  <c r="F1038" i="5" s="1"/>
  <c r="C1037" i="5"/>
  <c r="F1037" i="5" s="1"/>
  <c r="C1036" i="5"/>
  <c r="F1036" i="5" s="1"/>
  <c r="C1035" i="5"/>
  <c r="F1035" i="5" s="1"/>
  <c r="C1034" i="5"/>
  <c r="F1034" i="5" s="1"/>
  <c r="C1033" i="5"/>
  <c r="F1033" i="5" s="1"/>
  <c r="C1032" i="5"/>
  <c r="F1032" i="5" s="1"/>
  <c r="C1031" i="5"/>
  <c r="F1031" i="5" s="1"/>
  <c r="C1030" i="5"/>
  <c r="F1030" i="5" s="1"/>
  <c r="C1029" i="5"/>
  <c r="F1029" i="5" s="1"/>
  <c r="C1028" i="5"/>
  <c r="F1028" i="5" s="1"/>
  <c r="C338" i="5"/>
  <c r="F338" i="5" s="1"/>
  <c r="C335" i="5"/>
  <c r="F335" i="5" s="1"/>
  <c r="C329" i="5"/>
  <c r="F329" i="5" s="1"/>
  <c r="C326" i="5"/>
  <c r="F326" i="5" s="1"/>
  <c r="C323" i="5"/>
  <c r="F323" i="5" s="1"/>
  <c r="C319" i="5"/>
  <c r="F319" i="5" s="1"/>
  <c r="C314" i="5"/>
  <c r="F314" i="5" s="1"/>
  <c r="C1027" i="5"/>
  <c r="F1027" i="5" s="1"/>
  <c r="C1026" i="5"/>
  <c r="F1026" i="5" s="1"/>
  <c r="C1025" i="5"/>
  <c r="F1025" i="5" s="1"/>
  <c r="C1024" i="5"/>
  <c r="F1024" i="5" s="1"/>
  <c r="C1023" i="5"/>
  <c r="F1023" i="5" s="1"/>
  <c r="C1022" i="5"/>
  <c r="F1022" i="5" s="1"/>
  <c r="C1021" i="5"/>
  <c r="F1021" i="5" s="1"/>
  <c r="C1020" i="5"/>
  <c r="F1020" i="5" s="1"/>
  <c r="C1019" i="5"/>
  <c r="F1019" i="5" s="1"/>
  <c r="C1018" i="5"/>
  <c r="F1018" i="5" s="1"/>
  <c r="C1017" i="5"/>
  <c r="F1017" i="5" s="1"/>
  <c r="C1016" i="5"/>
  <c r="F1016" i="5" s="1"/>
  <c r="C1015" i="5"/>
  <c r="F1015" i="5" s="1"/>
  <c r="C1014" i="5"/>
  <c r="F1014" i="5" s="1"/>
  <c r="C1013" i="5"/>
  <c r="F1013" i="5" s="1"/>
  <c r="C1012" i="5"/>
  <c r="C1011" i="5"/>
  <c r="C1010" i="5"/>
  <c r="F1010" i="5" s="1"/>
  <c r="C1009" i="5"/>
  <c r="F1009" i="5" s="1"/>
  <c r="C1008" i="5"/>
  <c r="F1008" i="5" s="1"/>
  <c r="C1007" i="5"/>
  <c r="F1007" i="5" s="1"/>
  <c r="C1006" i="5"/>
  <c r="F1006" i="5" s="1"/>
  <c r="C1005" i="5"/>
  <c r="F1005" i="5" s="1"/>
  <c r="C1004" i="5"/>
  <c r="F1004" i="5" s="1"/>
  <c r="C1003" i="5"/>
  <c r="F1003" i="5" s="1"/>
  <c r="C1002" i="5"/>
  <c r="F1002" i="5" s="1"/>
  <c r="C1001" i="5"/>
  <c r="F1001" i="5" s="1"/>
  <c r="C1000" i="5"/>
  <c r="F1000" i="5" s="1"/>
  <c r="C999" i="5"/>
  <c r="F999" i="5" s="1"/>
  <c r="C998" i="5"/>
  <c r="F998" i="5" s="1"/>
  <c r="C997" i="5"/>
  <c r="F997" i="5" s="1"/>
  <c r="C996" i="5"/>
  <c r="F996" i="5" s="1"/>
  <c r="C995" i="5"/>
  <c r="F995" i="5" s="1"/>
  <c r="C994" i="5"/>
  <c r="F994" i="5" s="1"/>
  <c r="C993" i="5"/>
  <c r="F993" i="5" s="1"/>
  <c r="C992" i="5"/>
  <c r="F992" i="5" s="1"/>
  <c r="C991" i="5"/>
  <c r="F991" i="5" s="1"/>
  <c r="C990" i="5"/>
  <c r="F990" i="5" s="1"/>
  <c r="C989" i="5"/>
  <c r="F989" i="5" s="1"/>
  <c r="C988" i="5"/>
  <c r="F988" i="5" s="1"/>
  <c r="C987" i="5"/>
  <c r="F987" i="5" s="1"/>
  <c r="C986" i="5"/>
  <c r="F986" i="5" s="1"/>
  <c r="C985" i="5"/>
  <c r="F985" i="5" s="1"/>
  <c r="C984" i="5"/>
  <c r="F984" i="5" s="1"/>
  <c r="C983" i="5"/>
  <c r="F983" i="5" s="1"/>
  <c r="C982" i="5"/>
  <c r="C981" i="5"/>
  <c r="C980" i="5"/>
  <c r="F980" i="5" s="1"/>
  <c r="C979" i="5"/>
  <c r="F979" i="5" s="1"/>
  <c r="C978" i="5"/>
  <c r="F978" i="5" s="1"/>
  <c r="C977" i="5"/>
  <c r="F977" i="5" s="1"/>
  <c r="C976" i="5"/>
  <c r="F976" i="5" s="1"/>
  <c r="C975" i="5"/>
  <c r="F975" i="5" s="1"/>
  <c r="C974" i="5"/>
  <c r="F974" i="5" s="1"/>
  <c r="C973" i="5"/>
  <c r="F973" i="5" s="1"/>
  <c r="C972" i="5"/>
  <c r="F972" i="5" s="1"/>
  <c r="C971" i="5"/>
  <c r="F971" i="5" s="1"/>
  <c r="C970" i="5"/>
  <c r="F970" i="5" s="1"/>
  <c r="C969" i="5"/>
  <c r="F969" i="5" s="1"/>
  <c r="C968" i="5"/>
  <c r="F968" i="5" s="1"/>
  <c r="C967" i="5"/>
  <c r="F967" i="5" s="1"/>
  <c r="C966" i="5"/>
  <c r="F966" i="5" s="1"/>
  <c r="C965" i="5"/>
  <c r="F965" i="5" s="1"/>
  <c r="C964" i="5"/>
  <c r="F964" i="5" s="1"/>
  <c r="C963" i="5"/>
  <c r="F963" i="5" s="1"/>
  <c r="C962" i="5"/>
  <c r="F962" i="5" s="1"/>
  <c r="C961" i="5"/>
  <c r="F961" i="5" s="1"/>
  <c r="C960" i="5"/>
  <c r="F960" i="5" s="1"/>
  <c r="C959" i="5"/>
  <c r="F959" i="5" s="1"/>
  <c r="C958" i="5"/>
  <c r="F958" i="5" s="1"/>
  <c r="C957" i="5"/>
  <c r="F957" i="5" s="1"/>
  <c r="C956" i="5"/>
  <c r="F956" i="5" s="1"/>
  <c r="C955" i="5"/>
  <c r="F955" i="5" s="1"/>
  <c r="C954" i="5"/>
  <c r="F954" i="5" s="1"/>
  <c r="C953" i="5"/>
  <c r="F953" i="5" s="1"/>
  <c r="C952" i="5"/>
  <c r="F952" i="5" s="1"/>
  <c r="C951" i="5"/>
  <c r="C950" i="5"/>
  <c r="C949" i="5"/>
  <c r="F949" i="5" s="1"/>
  <c r="C948" i="5"/>
  <c r="F948" i="5" s="1"/>
  <c r="C947" i="5"/>
  <c r="F947" i="5" s="1"/>
  <c r="C946" i="5"/>
  <c r="F946" i="5" s="1"/>
  <c r="C945" i="5"/>
  <c r="F945" i="5" s="1"/>
  <c r="C944" i="5"/>
  <c r="F944" i="5" s="1"/>
  <c r="C943" i="5"/>
  <c r="F943" i="5" s="1"/>
  <c r="C942" i="5"/>
  <c r="F942" i="5" s="1"/>
  <c r="C941" i="5"/>
  <c r="F941" i="5" s="1"/>
  <c r="C940" i="5"/>
  <c r="F940" i="5" s="1"/>
  <c r="C939" i="5"/>
  <c r="F939" i="5" s="1"/>
  <c r="C938" i="5"/>
  <c r="F938" i="5" s="1"/>
  <c r="C937" i="5"/>
  <c r="F937" i="5" s="1"/>
  <c r="C936" i="5"/>
  <c r="F936" i="5" s="1"/>
  <c r="C935" i="5"/>
  <c r="F935" i="5" s="1"/>
  <c r="C934" i="5"/>
  <c r="F934" i="5" s="1"/>
  <c r="C933" i="5"/>
  <c r="F933" i="5" s="1"/>
  <c r="C932" i="5"/>
  <c r="F932" i="5" s="1"/>
  <c r="C931" i="5"/>
  <c r="F931" i="5" s="1"/>
  <c r="C930" i="5"/>
  <c r="F930" i="5" s="1"/>
  <c r="C929" i="5"/>
  <c r="F929" i="5" s="1"/>
  <c r="C928" i="5"/>
  <c r="F928" i="5" s="1"/>
  <c r="C927" i="5"/>
  <c r="F927" i="5" s="1"/>
  <c r="C926" i="5"/>
  <c r="F926" i="5" s="1"/>
  <c r="C925" i="5"/>
  <c r="F925" i="5" s="1"/>
  <c r="C924" i="5"/>
  <c r="F924" i="5" s="1"/>
  <c r="C923" i="5"/>
  <c r="F923" i="5" s="1"/>
  <c r="C922" i="5"/>
  <c r="F922" i="5" s="1"/>
  <c r="C921" i="5"/>
  <c r="F921" i="5" s="1"/>
  <c r="C920" i="5"/>
  <c r="C919" i="5"/>
  <c r="C918" i="5"/>
  <c r="F918" i="5" s="1"/>
  <c r="C917" i="5"/>
  <c r="F917" i="5" s="1"/>
  <c r="C916" i="5"/>
  <c r="F916" i="5" s="1"/>
  <c r="C915" i="5"/>
  <c r="F915" i="5" s="1"/>
  <c r="C914" i="5"/>
  <c r="F914" i="5" s="1"/>
  <c r="C913" i="5"/>
  <c r="F913" i="5" s="1"/>
  <c r="C912" i="5"/>
  <c r="F912" i="5" s="1"/>
  <c r="C911" i="5"/>
  <c r="F911" i="5" s="1"/>
  <c r="C910" i="5"/>
  <c r="F910" i="5" s="1"/>
  <c r="C909" i="5"/>
  <c r="F909" i="5" s="1"/>
  <c r="C908" i="5"/>
  <c r="F908" i="5" s="1"/>
  <c r="C907" i="5"/>
  <c r="F907" i="5" s="1"/>
  <c r="C906" i="5"/>
  <c r="F906" i="5" s="1"/>
  <c r="C905" i="5"/>
  <c r="F905" i="5" s="1"/>
  <c r="C904" i="5"/>
  <c r="F904" i="5" s="1"/>
  <c r="C903" i="5"/>
  <c r="F903" i="5" s="1"/>
  <c r="C902" i="5"/>
  <c r="F902" i="5" s="1"/>
  <c r="C901" i="5"/>
  <c r="F901" i="5" s="1"/>
  <c r="C900" i="5"/>
  <c r="F900" i="5" s="1"/>
  <c r="C899" i="5"/>
  <c r="F899" i="5" s="1"/>
  <c r="C898" i="5"/>
  <c r="F898" i="5" s="1"/>
  <c r="C897" i="5"/>
  <c r="F897" i="5" s="1"/>
  <c r="C896" i="5"/>
  <c r="F896" i="5" s="1"/>
  <c r="C895" i="5"/>
  <c r="F895" i="5" s="1"/>
  <c r="C894" i="5"/>
  <c r="F894" i="5" s="1"/>
  <c r="C893" i="5"/>
  <c r="F893" i="5" s="1"/>
  <c r="C892" i="5"/>
  <c r="F892" i="5" s="1"/>
  <c r="C891" i="5"/>
  <c r="F891" i="5" s="1"/>
  <c r="C890" i="5"/>
  <c r="C889" i="5"/>
  <c r="C888" i="5"/>
  <c r="F888" i="5" s="1"/>
  <c r="C887" i="5"/>
  <c r="F887" i="5" s="1"/>
  <c r="C886" i="5"/>
  <c r="F886" i="5" s="1"/>
  <c r="C885" i="5"/>
  <c r="F885" i="5" s="1"/>
  <c r="C884" i="5"/>
  <c r="F884" i="5" s="1"/>
  <c r="C883" i="5"/>
  <c r="F883" i="5" s="1"/>
  <c r="C882" i="5"/>
  <c r="F882" i="5" s="1"/>
  <c r="C881" i="5"/>
  <c r="F881" i="5" s="1"/>
  <c r="C880" i="5"/>
  <c r="F880" i="5" s="1"/>
  <c r="C879" i="5"/>
  <c r="F879" i="5" s="1"/>
  <c r="C878" i="5"/>
  <c r="F878" i="5" s="1"/>
  <c r="C877" i="5"/>
  <c r="F877" i="5" s="1"/>
  <c r="C876" i="5"/>
  <c r="F876" i="5" s="1"/>
  <c r="C875" i="5"/>
  <c r="F875" i="5" s="1"/>
  <c r="C874" i="5"/>
  <c r="F874" i="5" s="1"/>
  <c r="C873" i="5"/>
  <c r="F873" i="5" s="1"/>
  <c r="C872" i="5"/>
  <c r="F872" i="5" s="1"/>
  <c r="C871" i="5"/>
  <c r="F871" i="5" s="1"/>
  <c r="C870" i="5"/>
  <c r="F870" i="5" s="1"/>
  <c r="C869" i="5"/>
  <c r="F869" i="5" s="1"/>
  <c r="C868" i="5"/>
  <c r="F868" i="5" s="1"/>
  <c r="C867" i="5"/>
  <c r="F867" i="5" s="1"/>
  <c r="C866" i="5"/>
  <c r="F866" i="5" s="1"/>
  <c r="C865" i="5"/>
  <c r="F865" i="5" s="1"/>
  <c r="C864" i="5"/>
  <c r="F864" i="5" s="1"/>
  <c r="C863" i="5"/>
  <c r="F863" i="5" s="1"/>
  <c r="C862" i="5"/>
  <c r="F862" i="5" s="1"/>
  <c r="C861" i="5"/>
  <c r="F861" i="5" s="1"/>
  <c r="C860" i="5"/>
  <c r="F860" i="5" s="1"/>
  <c r="C859" i="5"/>
  <c r="C858" i="5"/>
  <c r="C857" i="5"/>
  <c r="F857" i="5" s="1"/>
  <c r="C856" i="5"/>
  <c r="F856" i="5" s="1"/>
  <c r="C855" i="5"/>
  <c r="F855" i="5" s="1"/>
  <c r="C854" i="5"/>
  <c r="F854" i="5" s="1"/>
  <c r="C853" i="5"/>
  <c r="F853" i="5" s="1"/>
  <c r="C852" i="5"/>
  <c r="F852" i="5" s="1"/>
  <c r="C851" i="5"/>
  <c r="F851" i="5" s="1"/>
  <c r="C850" i="5"/>
  <c r="F850" i="5" s="1"/>
  <c r="C849" i="5"/>
  <c r="F849" i="5" s="1"/>
  <c r="C848" i="5"/>
  <c r="F848" i="5" s="1"/>
  <c r="C847" i="5"/>
  <c r="F847" i="5" s="1"/>
  <c r="C846" i="5"/>
  <c r="F846" i="5" s="1"/>
  <c r="C845" i="5"/>
  <c r="F845" i="5" s="1"/>
  <c r="C844" i="5"/>
  <c r="F844" i="5" s="1"/>
  <c r="C843" i="5"/>
  <c r="F843" i="5" s="1"/>
  <c r="C842" i="5"/>
  <c r="F842" i="5" s="1"/>
  <c r="C841" i="5"/>
  <c r="F841" i="5" s="1"/>
  <c r="C840" i="5"/>
  <c r="F840" i="5" s="1"/>
  <c r="C839" i="5"/>
  <c r="F839" i="5" s="1"/>
  <c r="C838" i="5"/>
  <c r="F838" i="5" s="1"/>
  <c r="C837" i="5"/>
  <c r="F837" i="5" s="1"/>
  <c r="C836" i="5"/>
  <c r="F836" i="5" s="1"/>
  <c r="C835" i="5"/>
  <c r="F835" i="5" s="1"/>
  <c r="C834" i="5"/>
  <c r="F834" i="5" s="1"/>
  <c r="C833" i="5"/>
  <c r="F833" i="5" s="1"/>
  <c r="C832" i="5"/>
  <c r="F832" i="5" s="1"/>
  <c r="C831" i="5"/>
  <c r="F831" i="5" s="1"/>
  <c r="C830" i="5"/>
  <c r="F830" i="5" s="1"/>
  <c r="C829" i="5"/>
  <c r="C828" i="5"/>
  <c r="C827" i="5"/>
  <c r="F827" i="5" s="1"/>
  <c r="C826" i="5"/>
  <c r="F826" i="5" s="1"/>
  <c r="C825" i="5"/>
  <c r="F825" i="5" s="1"/>
  <c r="C824" i="5"/>
  <c r="F824" i="5" s="1"/>
  <c r="C823" i="5"/>
  <c r="F823" i="5" s="1"/>
  <c r="C822" i="5"/>
  <c r="F822" i="5" s="1"/>
  <c r="C821" i="5"/>
  <c r="F821" i="5" s="1"/>
  <c r="C820" i="5"/>
  <c r="F820" i="5" s="1"/>
  <c r="C819" i="5"/>
  <c r="F819" i="5" s="1"/>
  <c r="C818" i="5"/>
  <c r="F818" i="5" s="1"/>
  <c r="C817" i="5"/>
  <c r="F817" i="5" s="1"/>
  <c r="C816" i="5"/>
  <c r="F816" i="5" s="1"/>
  <c r="C815" i="5"/>
  <c r="F815" i="5" s="1"/>
  <c r="C814" i="5"/>
  <c r="F814" i="5" s="1"/>
  <c r="C813" i="5"/>
  <c r="F813" i="5" s="1"/>
  <c r="C812" i="5"/>
  <c r="F812" i="5" s="1"/>
  <c r="C811" i="5"/>
  <c r="F811" i="5" s="1"/>
  <c r="C810" i="5"/>
  <c r="F810" i="5" s="1"/>
  <c r="C809" i="5"/>
  <c r="F809" i="5" s="1"/>
  <c r="C808" i="5"/>
  <c r="F808" i="5" s="1"/>
  <c r="C807" i="5"/>
  <c r="F807" i="5" s="1"/>
  <c r="C806" i="5"/>
  <c r="F806" i="5" s="1"/>
  <c r="C805" i="5"/>
  <c r="F805" i="5" s="1"/>
  <c r="C804" i="5"/>
  <c r="F804" i="5" s="1"/>
  <c r="C803" i="5"/>
  <c r="F803" i="5" s="1"/>
  <c r="C802" i="5"/>
  <c r="F802" i="5" s="1"/>
  <c r="C801" i="5"/>
  <c r="F801" i="5" s="1"/>
  <c r="C800" i="5"/>
  <c r="F800" i="5" s="1"/>
  <c r="C799" i="5"/>
  <c r="F799" i="5" s="1"/>
  <c r="C798" i="5"/>
  <c r="C797" i="5"/>
  <c r="C796" i="5"/>
  <c r="F796" i="5" s="1"/>
  <c r="C795" i="5"/>
  <c r="F795" i="5" s="1"/>
  <c r="C794" i="5"/>
  <c r="F794" i="5" s="1"/>
  <c r="C793" i="5"/>
  <c r="F793" i="5" s="1"/>
  <c r="C792" i="5"/>
  <c r="F792" i="5" s="1"/>
  <c r="C791" i="5"/>
  <c r="F791" i="5" s="1"/>
  <c r="C790" i="5"/>
  <c r="F790" i="5" s="1"/>
  <c r="C561" i="5"/>
  <c r="F561" i="5" s="1"/>
  <c r="C559" i="5"/>
  <c r="F559" i="5" s="1"/>
  <c r="C557" i="5"/>
  <c r="F557" i="5" s="1"/>
  <c r="C555" i="5"/>
  <c r="F555" i="5" s="1"/>
  <c r="C553" i="5"/>
  <c r="C551" i="5"/>
  <c r="F551" i="5" s="1"/>
  <c r="C353" i="5"/>
  <c r="F353" i="5" s="1"/>
  <c r="C349" i="5"/>
  <c r="F349" i="5" s="1"/>
  <c r="C345" i="5"/>
  <c r="F345" i="5" s="1"/>
  <c r="C341" i="5"/>
  <c r="C337" i="5"/>
  <c r="F337" i="5" s="1"/>
  <c r="C334" i="5"/>
  <c r="F334" i="5" s="1"/>
  <c r="C331" i="5"/>
  <c r="F331" i="5" s="1"/>
  <c r="C325" i="5"/>
  <c r="F325" i="5" s="1"/>
  <c r="C320" i="5"/>
  <c r="F320" i="5" s="1"/>
  <c r="C316" i="5"/>
  <c r="F316" i="5" s="1"/>
  <c r="C789" i="5"/>
  <c r="F789" i="5" s="1"/>
  <c r="C788" i="5"/>
  <c r="F788" i="5" s="1"/>
  <c r="C787" i="5"/>
  <c r="F787" i="5" s="1"/>
  <c r="C786" i="5"/>
  <c r="F786" i="5" s="1"/>
  <c r="C785" i="5"/>
  <c r="F785" i="5" s="1"/>
  <c r="C784" i="5"/>
  <c r="F784" i="5" s="1"/>
  <c r="C783" i="5"/>
  <c r="F783" i="5" s="1"/>
  <c r="C782" i="5"/>
  <c r="F782" i="5" s="1"/>
  <c r="C781" i="5"/>
  <c r="F781" i="5" s="1"/>
  <c r="C780" i="5"/>
  <c r="F780" i="5" s="1"/>
  <c r="C779" i="5"/>
  <c r="F779" i="5" s="1"/>
  <c r="C778" i="5"/>
  <c r="F778" i="5" s="1"/>
  <c r="C777" i="5"/>
  <c r="F777" i="5" s="1"/>
  <c r="C776" i="5"/>
  <c r="F776" i="5" s="1"/>
  <c r="C775" i="5"/>
  <c r="F775" i="5" s="1"/>
  <c r="C774" i="5"/>
  <c r="F774" i="5" s="1"/>
  <c r="C773" i="5"/>
  <c r="F773" i="5" s="1"/>
  <c r="C772" i="5"/>
  <c r="F772" i="5" s="1"/>
  <c r="C771" i="5"/>
  <c r="F771" i="5" s="1"/>
  <c r="C770" i="5"/>
  <c r="F770" i="5" s="1"/>
  <c r="C769" i="5"/>
  <c r="C768" i="5"/>
  <c r="C767" i="5"/>
  <c r="F767" i="5" s="1"/>
  <c r="C766" i="5"/>
  <c r="F766" i="5" s="1"/>
  <c r="C765" i="5"/>
  <c r="F765" i="5" s="1"/>
  <c r="C764" i="5"/>
  <c r="F764" i="5" s="1"/>
  <c r="C763" i="5"/>
  <c r="F763" i="5" s="1"/>
  <c r="C762" i="5"/>
  <c r="F762" i="5" s="1"/>
  <c r="C761" i="5"/>
  <c r="F761" i="5" s="1"/>
  <c r="C760" i="5"/>
  <c r="F760" i="5" s="1"/>
  <c r="C759" i="5"/>
  <c r="F759" i="5" s="1"/>
  <c r="C758" i="5"/>
  <c r="F758" i="5" s="1"/>
  <c r="C757" i="5"/>
  <c r="F757" i="5" s="1"/>
  <c r="C756" i="5"/>
  <c r="F756" i="5" s="1"/>
  <c r="C755" i="5"/>
  <c r="F755" i="5" s="1"/>
  <c r="C754" i="5"/>
  <c r="F754" i="5" s="1"/>
  <c r="C753" i="5"/>
  <c r="F753" i="5" s="1"/>
  <c r="C752" i="5"/>
  <c r="F752" i="5" s="1"/>
  <c r="C751" i="5"/>
  <c r="F751" i="5" s="1"/>
  <c r="C750" i="5"/>
  <c r="F750" i="5" s="1"/>
  <c r="C749" i="5"/>
  <c r="F749" i="5" s="1"/>
  <c r="C748" i="5"/>
  <c r="F748" i="5" s="1"/>
  <c r="C747" i="5"/>
  <c r="F747" i="5" s="1"/>
  <c r="C746" i="5"/>
  <c r="F746" i="5" s="1"/>
  <c r="C745" i="5"/>
  <c r="F745" i="5" s="1"/>
  <c r="C744" i="5"/>
  <c r="F744" i="5" s="1"/>
  <c r="C743" i="5"/>
  <c r="F743" i="5" s="1"/>
  <c r="C742" i="5"/>
  <c r="F742" i="5" s="1"/>
  <c r="C741" i="5"/>
  <c r="F741" i="5" s="1"/>
  <c r="C740" i="5"/>
  <c r="F740" i="5" s="1"/>
  <c r="C739" i="5"/>
  <c r="F739" i="5" s="1"/>
  <c r="C738" i="5"/>
  <c r="C737" i="5"/>
  <c r="C736" i="5"/>
  <c r="F736" i="5" s="1"/>
  <c r="C735" i="5"/>
  <c r="F735" i="5" s="1"/>
  <c r="C734" i="5"/>
  <c r="F734" i="5" s="1"/>
  <c r="C733" i="5"/>
  <c r="F733" i="5" s="1"/>
  <c r="C732" i="5"/>
  <c r="F732" i="5" s="1"/>
  <c r="C731" i="5"/>
  <c r="F731" i="5" s="1"/>
  <c r="C730" i="5"/>
  <c r="F730" i="5" s="1"/>
  <c r="C729" i="5"/>
  <c r="F729" i="5" s="1"/>
  <c r="C728" i="5"/>
  <c r="F728" i="5" s="1"/>
  <c r="C727" i="5"/>
  <c r="F727" i="5" s="1"/>
  <c r="C726" i="5"/>
  <c r="F726" i="5" s="1"/>
  <c r="C725" i="5"/>
  <c r="F725" i="5" s="1"/>
  <c r="C724" i="5"/>
  <c r="F724" i="5" s="1"/>
  <c r="C723" i="5"/>
  <c r="F723" i="5" s="1"/>
  <c r="C722" i="5"/>
  <c r="F722" i="5" s="1"/>
  <c r="C721" i="5"/>
  <c r="F721" i="5" s="1"/>
  <c r="C720" i="5"/>
  <c r="F720" i="5" s="1"/>
  <c r="C719" i="5"/>
  <c r="F719" i="5" s="1"/>
  <c r="C718" i="5"/>
  <c r="F718" i="5" s="1"/>
  <c r="C717" i="5"/>
  <c r="F717" i="5" s="1"/>
  <c r="C716" i="5"/>
  <c r="F716" i="5" s="1"/>
  <c r="C715" i="5"/>
  <c r="F715" i="5" s="1"/>
  <c r="C714" i="5"/>
  <c r="F714" i="5" s="1"/>
  <c r="C713" i="5"/>
  <c r="F713" i="5" s="1"/>
  <c r="C712" i="5"/>
  <c r="F712" i="5" s="1"/>
  <c r="C711" i="5"/>
  <c r="F711" i="5" s="1"/>
  <c r="C710" i="5"/>
  <c r="F710" i="5" s="1"/>
  <c r="C709" i="5"/>
  <c r="F709" i="5" s="1"/>
  <c r="C708" i="5"/>
  <c r="F708" i="5" s="1"/>
  <c r="C707" i="5"/>
  <c r="C706" i="5"/>
  <c r="C705" i="5"/>
  <c r="F705" i="5" s="1"/>
  <c r="C704" i="5"/>
  <c r="F704" i="5" s="1"/>
  <c r="C703" i="5"/>
  <c r="F703" i="5" s="1"/>
  <c r="C702" i="5"/>
  <c r="F702" i="5" s="1"/>
  <c r="C701" i="5"/>
  <c r="F701" i="5" s="1"/>
  <c r="C700" i="5"/>
  <c r="F700" i="5" s="1"/>
  <c r="C699" i="5"/>
  <c r="F699" i="5" s="1"/>
  <c r="C698" i="5"/>
  <c r="F698" i="5" s="1"/>
  <c r="C697" i="5"/>
  <c r="F697" i="5" s="1"/>
  <c r="C696" i="5"/>
  <c r="F696" i="5" s="1"/>
  <c r="C695" i="5"/>
  <c r="F695" i="5" s="1"/>
  <c r="C694" i="5"/>
  <c r="F694" i="5" s="1"/>
  <c r="C693" i="5"/>
  <c r="F693" i="5" s="1"/>
  <c r="C692" i="5"/>
  <c r="F692" i="5" s="1"/>
  <c r="C691" i="5"/>
  <c r="F691" i="5" s="1"/>
  <c r="C690" i="5"/>
  <c r="F690" i="5" s="1"/>
  <c r="C689" i="5"/>
  <c r="F689" i="5" s="1"/>
  <c r="C688" i="5"/>
  <c r="F688" i="5" s="1"/>
  <c r="C687" i="5"/>
  <c r="F687" i="5" s="1"/>
  <c r="C686" i="5"/>
  <c r="F686" i="5" s="1"/>
  <c r="C685" i="5"/>
  <c r="F685" i="5" s="1"/>
  <c r="C684" i="5"/>
  <c r="F684" i="5" s="1"/>
  <c r="C683" i="5"/>
  <c r="F683" i="5" s="1"/>
  <c r="C682" i="5"/>
  <c r="F682" i="5" s="1"/>
  <c r="C681" i="5"/>
  <c r="F681" i="5" s="1"/>
  <c r="C680" i="5"/>
  <c r="F680" i="5" s="1"/>
  <c r="C679" i="5"/>
  <c r="F679" i="5" s="1"/>
  <c r="C678" i="5"/>
  <c r="F678" i="5" s="1"/>
  <c r="C677" i="5"/>
  <c r="C676" i="5"/>
  <c r="C675" i="5"/>
  <c r="F675" i="5" s="1"/>
  <c r="C674" i="5"/>
  <c r="F674" i="5" s="1"/>
  <c r="C673" i="5"/>
  <c r="F673" i="5" s="1"/>
  <c r="C672" i="5"/>
  <c r="F672" i="5" s="1"/>
  <c r="C671" i="5"/>
  <c r="F671" i="5" s="1"/>
  <c r="C670" i="5"/>
  <c r="F670" i="5" s="1"/>
  <c r="C669" i="5"/>
  <c r="F669" i="5" s="1"/>
  <c r="C668" i="5"/>
  <c r="F668" i="5" s="1"/>
  <c r="C667" i="5"/>
  <c r="F667" i="5" s="1"/>
  <c r="C666" i="5"/>
  <c r="F666" i="5" s="1"/>
  <c r="C665" i="5"/>
  <c r="F665" i="5" s="1"/>
  <c r="C664" i="5"/>
  <c r="F664" i="5" s="1"/>
  <c r="C663" i="5"/>
  <c r="F663" i="5" s="1"/>
  <c r="C662" i="5"/>
  <c r="F662" i="5" s="1"/>
  <c r="C661" i="5"/>
  <c r="F661" i="5" s="1"/>
  <c r="C660" i="5"/>
  <c r="F660" i="5" s="1"/>
  <c r="C659" i="5"/>
  <c r="F659" i="5" s="1"/>
  <c r="C658" i="5"/>
  <c r="F658" i="5" s="1"/>
  <c r="C657" i="5"/>
  <c r="F657" i="5" s="1"/>
  <c r="C656" i="5"/>
  <c r="F656" i="5" s="1"/>
  <c r="C655" i="5"/>
  <c r="F655" i="5" s="1"/>
  <c r="C654" i="5"/>
  <c r="F654" i="5" s="1"/>
  <c r="C653" i="5"/>
  <c r="F653" i="5" s="1"/>
  <c r="C652" i="5"/>
  <c r="F652" i="5" s="1"/>
  <c r="C651" i="5"/>
  <c r="F651" i="5" s="1"/>
  <c r="C650" i="5"/>
  <c r="F650" i="5" s="1"/>
  <c r="C649" i="5"/>
  <c r="F649" i="5" s="1"/>
  <c r="C648" i="5"/>
  <c r="F648" i="5" s="1"/>
  <c r="C647" i="5"/>
  <c r="F647" i="5" s="1"/>
  <c r="C646" i="5"/>
  <c r="C645" i="5"/>
  <c r="C644" i="5"/>
  <c r="F644" i="5" s="1"/>
  <c r="C643" i="5"/>
  <c r="F643" i="5" s="1"/>
  <c r="C642" i="5"/>
  <c r="F642" i="5" s="1"/>
  <c r="C641" i="5"/>
  <c r="F641" i="5" s="1"/>
  <c r="C640" i="5"/>
  <c r="F640" i="5" s="1"/>
  <c r="C639" i="5"/>
  <c r="F639" i="5" s="1"/>
  <c r="C638" i="5"/>
  <c r="F638" i="5" s="1"/>
  <c r="C637" i="5"/>
  <c r="F637" i="5" s="1"/>
  <c r="C636" i="5"/>
  <c r="F636" i="5" s="1"/>
  <c r="C635" i="5"/>
  <c r="F635" i="5" s="1"/>
  <c r="C634" i="5"/>
  <c r="F634" i="5" s="1"/>
  <c r="C633" i="5"/>
  <c r="F633" i="5" s="1"/>
  <c r="C632" i="5"/>
  <c r="F632" i="5" s="1"/>
  <c r="C631" i="5"/>
  <c r="F631" i="5" s="1"/>
  <c r="C630" i="5"/>
  <c r="F630" i="5" s="1"/>
  <c r="C629" i="5"/>
  <c r="F629" i="5" s="1"/>
  <c r="C628" i="5"/>
  <c r="F628" i="5" s="1"/>
  <c r="C627" i="5"/>
  <c r="F627" i="5" s="1"/>
  <c r="C626" i="5"/>
  <c r="F626" i="5" s="1"/>
  <c r="C625" i="5"/>
  <c r="F625" i="5" s="1"/>
  <c r="C624" i="5"/>
  <c r="F624" i="5" s="1"/>
  <c r="C623" i="5"/>
  <c r="F623" i="5" s="1"/>
  <c r="C622" i="5"/>
  <c r="F622" i="5" s="1"/>
  <c r="C621" i="5"/>
  <c r="F621" i="5" s="1"/>
  <c r="C620" i="5"/>
  <c r="F620" i="5" s="1"/>
  <c r="C619" i="5"/>
  <c r="F619" i="5" s="1"/>
  <c r="C618" i="5"/>
  <c r="F618" i="5" s="1"/>
  <c r="C617" i="5"/>
  <c r="F617" i="5" s="1"/>
  <c r="C616" i="5"/>
  <c r="C615" i="5"/>
  <c r="C614" i="5"/>
  <c r="F614" i="5" s="1"/>
  <c r="C613" i="5"/>
  <c r="F613" i="5" s="1"/>
  <c r="C612" i="5"/>
  <c r="F612" i="5" s="1"/>
  <c r="C611" i="5"/>
  <c r="F611" i="5" s="1"/>
  <c r="C610" i="5"/>
  <c r="F610" i="5" s="1"/>
  <c r="C609" i="5"/>
  <c r="F609" i="5" s="1"/>
  <c r="C608" i="5"/>
  <c r="F608" i="5" s="1"/>
  <c r="C607" i="5"/>
  <c r="F607" i="5" s="1"/>
  <c r="C606" i="5"/>
  <c r="F606" i="5" s="1"/>
  <c r="C605" i="5"/>
  <c r="F605" i="5" s="1"/>
  <c r="C604" i="5"/>
  <c r="F604" i="5" s="1"/>
  <c r="C603" i="5"/>
  <c r="F603" i="5" s="1"/>
  <c r="C602" i="5"/>
  <c r="F602" i="5" s="1"/>
  <c r="C601" i="5"/>
  <c r="F601" i="5" s="1"/>
  <c r="C600" i="5"/>
  <c r="F600" i="5" s="1"/>
  <c r="C599" i="5"/>
  <c r="F599" i="5" s="1"/>
  <c r="C598" i="5"/>
  <c r="F598" i="5" s="1"/>
  <c r="C597" i="5"/>
  <c r="F597" i="5" s="1"/>
  <c r="C596" i="5"/>
  <c r="F596" i="5" s="1"/>
  <c r="C595" i="5"/>
  <c r="F595" i="5" s="1"/>
  <c r="C594" i="5"/>
  <c r="F594" i="5" s="1"/>
  <c r="C593" i="5"/>
  <c r="F593" i="5" s="1"/>
  <c r="C592" i="5"/>
  <c r="F592" i="5" s="1"/>
  <c r="C591" i="5"/>
  <c r="F591" i="5" s="1"/>
  <c r="C590" i="5"/>
  <c r="F590" i="5" s="1"/>
  <c r="C589" i="5"/>
  <c r="F589" i="5" s="1"/>
  <c r="C588" i="5"/>
  <c r="F588" i="5" s="1"/>
  <c r="C587" i="5"/>
  <c r="F587" i="5" s="1"/>
  <c r="C586" i="5"/>
  <c r="F586" i="5" s="1"/>
  <c r="C585" i="5"/>
  <c r="C584" i="5"/>
  <c r="C583" i="5"/>
  <c r="F583" i="5" s="1"/>
  <c r="C582" i="5"/>
  <c r="F582" i="5" s="1"/>
  <c r="C581" i="5"/>
  <c r="F581" i="5" s="1"/>
  <c r="C580" i="5"/>
  <c r="F580" i="5" s="1"/>
  <c r="C579" i="5"/>
  <c r="F579" i="5" s="1"/>
  <c r="C578" i="5"/>
  <c r="F578" i="5" s="1"/>
  <c r="C577" i="5"/>
  <c r="F577" i="5" s="1"/>
  <c r="C576" i="5"/>
  <c r="F576" i="5" s="1"/>
  <c r="C575" i="5"/>
  <c r="F575" i="5" s="1"/>
  <c r="C574" i="5"/>
  <c r="F574" i="5" s="1"/>
  <c r="C573" i="5"/>
  <c r="F573" i="5" s="1"/>
  <c r="C572" i="5"/>
  <c r="F572" i="5" s="1"/>
  <c r="C571" i="5"/>
  <c r="F571" i="5" s="1"/>
  <c r="C570" i="5"/>
  <c r="F570" i="5" s="1"/>
  <c r="C569" i="5"/>
  <c r="F569" i="5" s="1"/>
  <c r="C568" i="5"/>
  <c r="F568" i="5" s="1"/>
  <c r="C567" i="5"/>
  <c r="F567" i="5" s="1"/>
  <c r="C566" i="5"/>
  <c r="F566" i="5" s="1"/>
  <c r="C565" i="5"/>
  <c r="F565" i="5" s="1"/>
  <c r="C564" i="5"/>
  <c r="F564" i="5" s="1"/>
  <c r="C563" i="5"/>
  <c r="F563" i="5" s="1"/>
  <c r="C562" i="5"/>
  <c r="F562" i="5" s="1"/>
  <c r="C560" i="5"/>
  <c r="F560" i="5" s="1"/>
  <c r="C558" i="5"/>
  <c r="F558" i="5" s="1"/>
  <c r="C556" i="5"/>
  <c r="F556" i="5" s="1"/>
  <c r="C554" i="5"/>
  <c r="C552" i="5"/>
  <c r="F552" i="5" s="1"/>
  <c r="C355" i="5"/>
  <c r="F355" i="5" s="1"/>
  <c r="C351" i="5"/>
  <c r="F351" i="5" s="1"/>
  <c r="C347" i="5"/>
  <c r="F347" i="5" s="1"/>
  <c r="C343" i="5"/>
  <c r="F343" i="5" s="1"/>
  <c r="C339" i="5"/>
  <c r="F339" i="5" s="1"/>
  <c r="C333" i="5"/>
  <c r="F333" i="5" s="1"/>
  <c r="C330" i="5"/>
  <c r="F330" i="5" s="1"/>
  <c r="C327" i="5"/>
  <c r="F327" i="5" s="1"/>
  <c r="C321" i="5"/>
  <c r="F321" i="5" s="1"/>
  <c r="C317" i="5"/>
  <c r="F317" i="5" s="1"/>
  <c r="C550" i="5"/>
  <c r="F550" i="5" s="1"/>
  <c r="C549" i="5"/>
  <c r="F549" i="5" s="1"/>
  <c r="C548" i="5"/>
  <c r="F548" i="5" s="1"/>
  <c r="C547" i="5"/>
  <c r="F547" i="5" s="1"/>
  <c r="C546" i="5"/>
  <c r="F546" i="5" s="1"/>
  <c r="C545" i="5"/>
  <c r="F545" i="5" s="1"/>
  <c r="C544" i="5"/>
  <c r="F544" i="5" s="1"/>
  <c r="C543" i="5"/>
  <c r="F543" i="5" s="1"/>
  <c r="C542" i="5"/>
  <c r="F542" i="5" s="1"/>
  <c r="C541" i="5"/>
  <c r="F541" i="5" s="1"/>
  <c r="C540" i="5"/>
  <c r="F540" i="5" s="1"/>
  <c r="C539" i="5"/>
  <c r="F539" i="5" s="1"/>
  <c r="C538" i="5"/>
  <c r="F538" i="5" s="1"/>
  <c r="C537" i="5"/>
  <c r="F537" i="5" s="1"/>
  <c r="C536" i="5"/>
  <c r="F536" i="5" s="1"/>
  <c r="C535" i="5"/>
  <c r="F535" i="5" s="1"/>
  <c r="C534" i="5"/>
  <c r="F534" i="5" s="1"/>
  <c r="C533" i="5"/>
  <c r="F533" i="5" s="1"/>
  <c r="C532" i="5"/>
  <c r="F532" i="5" s="1"/>
  <c r="C531" i="5"/>
  <c r="F531" i="5" s="1"/>
  <c r="C530" i="5"/>
  <c r="F530" i="5" s="1"/>
  <c r="C529" i="5"/>
  <c r="F529" i="5" s="1"/>
  <c r="C528" i="5"/>
  <c r="F528" i="5" s="1"/>
  <c r="C527" i="5"/>
  <c r="F527" i="5" s="1"/>
  <c r="C526" i="5"/>
  <c r="F526" i="5" s="1"/>
  <c r="C525" i="5"/>
  <c r="F525" i="5" s="1"/>
  <c r="C524" i="5"/>
  <c r="C523" i="5"/>
  <c r="C522" i="5"/>
  <c r="F522" i="5" s="1"/>
  <c r="C521" i="5"/>
  <c r="F521" i="5" s="1"/>
  <c r="C520" i="5"/>
  <c r="F520" i="5" s="1"/>
  <c r="C519" i="5"/>
  <c r="F519" i="5" s="1"/>
  <c r="C518" i="5"/>
  <c r="F518" i="5" s="1"/>
  <c r="C517" i="5"/>
  <c r="F517" i="5" s="1"/>
  <c r="C516" i="5"/>
  <c r="F516" i="5" s="1"/>
  <c r="C515" i="5"/>
  <c r="F515" i="5" s="1"/>
  <c r="C514" i="5"/>
  <c r="F514" i="5" s="1"/>
  <c r="C513" i="5"/>
  <c r="F513" i="5" s="1"/>
  <c r="C512" i="5"/>
  <c r="F512" i="5" s="1"/>
  <c r="C511" i="5"/>
  <c r="F511" i="5" s="1"/>
  <c r="C510" i="5"/>
  <c r="F510" i="5" s="1"/>
  <c r="C509" i="5"/>
  <c r="F509" i="5" s="1"/>
  <c r="C508" i="5"/>
  <c r="F508" i="5" s="1"/>
  <c r="C507" i="5"/>
  <c r="F507" i="5" s="1"/>
  <c r="C506" i="5"/>
  <c r="F506" i="5" s="1"/>
  <c r="C505" i="5"/>
  <c r="F505" i="5" s="1"/>
  <c r="C504" i="5"/>
  <c r="F504" i="5" s="1"/>
  <c r="C503" i="5"/>
  <c r="F503" i="5" s="1"/>
  <c r="C502" i="5"/>
  <c r="F502" i="5" s="1"/>
  <c r="C501" i="5"/>
  <c r="F501" i="5" s="1"/>
  <c r="C500" i="5"/>
  <c r="F500" i="5" s="1"/>
  <c r="C499" i="5"/>
  <c r="F499" i="5" s="1"/>
  <c r="C498" i="5"/>
  <c r="F498" i="5" s="1"/>
  <c r="C497" i="5"/>
  <c r="F497" i="5" s="1"/>
  <c r="C496" i="5"/>
  <c r="F496" i="5" s="1"/>
  <c r="C495" i="5"/>
  <c r="F495" i="5" s="1"/>
  <c r="C494" i="5"/>
  <c r="F494" i="5" s="1"/>
  <c r="C493" i="5"/>
  <c r="C492" i="5"/>
  <c r="C491" i="5"/>
  <c r="F491" i="5" s="1"/>
  <c r="C490" i="5"/>
  <c r="F490" i="5" s="1"/>
  <c r="C489" i="5"/>
  <c r="F489" i="5" s="1"/>
  <c r="C488" i="5"/>
  <c r="F488" i="5" s="1"/>
  <c r="C487" i="5"/>
  <c r="F487" i="5" s="1"/>
  <c r="C486" i="5"/>
  <c r="F486" i="5" s="1"/>
  <c r="C485" i="5"/>
  <c r="F485" i="5" s="1"/>
  <c r="C484" i="5"/>
  <c r="F484" i="5" s="1"/>
  <c r="C483" i="5"/>
  <c r="F483" i="5" s="1"/>
  <c r="C482" i="5"/>
  <c r="F482" i="5" s="1"/>
  <c r="C481" i="5"/>
  <c r="F481" i="5" s="1"/>
  <c r="C480" i="5"/>
  <c r="F480" i="5" s="1"/>
  <c r="C479" i="5"/>
  <c r="F479" i="5" s="1"/>
  <c r="C478" i="5"/>
  <c r="F478" i="5" s="1"/>
  <c r="C477" i="5"/>
  <c r="F477" i="5" s="1"/>
  <c r="C476" i="5"/>
  <c r="F476" i="5" s="1"/>
  <c r="C475" i="5"/>
  <c r="F475" i="5" s="1"/>
  <c r="C474" i="5"/>
  <c r="F474" i="5" s="1"/>
  <c r="C473" i="5"/>
  <c r="F473" i="5" s="1"/>
  <c r="C472" i="5"/>
  <c r="F472" i="5" s="1"/>
  <c r="C471" i="5"/>
  <c r="F471" i="5" s="1"/>
  <c r="C470" i="5"/>
  <c r="F470" i="5" s="1"/>
  <c r="C469" i="5"/>
  <c r="F469" i="5" s="1"/>
  <c r="C468" i="5"/>
  <c r="F468" i="5" s="1"/>
  <c r="C467" i="5"/>
  <c r="F467" i="5" s="1"/>
  <c r="C466" i="5"/>
  <c r="F466" i="5" s="1"/>
  <c r="C465" i="5"/>
  <c r="F465" i="5" s="1"/>
  <c r="C464" i="5"/>
  <c r="F464" i="5" s="1"/>
  <c r="C463" i="5"/>
  <c r="C462" i="5"/>
  <c r="C461" i="5"/>
  <c r="F461" i="5" s="1"/>
  <c r="C460" i="5"/>
  <c r="F460" i="5" s="1"/>
  <c r="C459" i="5"/>
  <c r="F459" i="5" s="1"/>
  <c r="C458" i="5"/>
  <c r="F458" i="5" s="1"/>
  <c r="C457" i="5"/>
  <c r="F457" i="5" s="1"/>
  <c r="C456" i="5"/>
  <c r="F456" i="5" s="1"/>
  <c r="C455" i="5"/>
  <c r="F455" i="5" s="1"/>
  <c r="C454" i="5"/>
  <c r="F454" i="5" s="1"/>
  <c r="C453" i="5"/>
  <c r="F453" i="5" s="1"/>
  <c r="C452" i="5"/>
  <c r="F452" i="5" s="1"/>
  <c r="C451" i="5"/>
  <c r="F451" i="5" s="1"/>
  <c r="C450" i="5"/>
  <c r="F450" i="5" s="1"/>
  <c r="C449" i="5"/>
  <c r="F449" i="5" s="1"/>
  <c r="C448" i="5"/>
  <c r="F448" i="5" s="1"/>
  <c r="C447" i="5"/>
  <c r="F447" i="5" s="1"/>
  <c r="C446" i="5"/>
  <c r="F446" i="5" s="1"/>
  <c r="C445" i="5"/>
  <c r="F445" i="5" s="1"/>
  <c r="C444" i="5"/>
  <c r="F444" i="5" s="1"/>
  <c r="C443" i="5"/>
  <c r="F443" i="5" s="1"/>
  <c r="C442" i="5"/>
  <c r="F442" i="5" s="1"/>
  <c r="C441" i="5"/>
  <c r="F441" i="5" s="1"/>
  <c r="C440" i="5"/>
  <c r="F440" i="5" s="1"/>
  <c r="C439" i="5"/>
  <c r="F439" i="5" s="1"/>
  <c r="C438" i="5"/>
  <c r="F438" i="5" s="1"/>
  <c r="C437" i="5"/>
  <c r="F437" i="5" s="1"/>
  <c r="C436" i="5"/>
  <c r="F436" i="5" s="1"/>
  <c r="C435" i="5"/>
  <c r="F435" i="5" s="1"/>
  <c r="C434" i="5"/>
  <c r="F434" i="5" s="1"/>
  <c r="C433" i="5"/>
  <c r="F433" i="5" s="1"/>
  <c r="C432" i="5"/>
  <c r="C431" i="5"/>
  <c r="C430" i="5"/>
  <c r="F430" i="5" s="1"/>
  <c r="C429" i="5"/>
  <c r="F429" i="5" s="1"/>
  <c r="C428" i="5"/>
  <c r="F428" i="5" s="1"/>
  <c r="C427" i="5"/>
  <c r="F427" i="5" s="1"/>
  <c r="C426" i="5"/>
  <c r="F426" i="5" s="1"/>
  <c r="C425" i="5"/>
  <c r="F425" i="5" s="1"/>
  <c r="C424" i="5"/>
  <c r="F424" i="5" s="1"/>
  <c r="C423" i="5"/>
  <c r="F423" i="5" s="1"/>
  <c r="C422" i="5"/>
  <c r="F422" i="5" s="1"/>
  <c r="C421" i="5"/>
  <c r="F421" i="5" s="1"/>
  <c r="C420" i="5"/>
  <c r="F420" i="5" s="1"/>
  <c r="C419" i="5"/>
  <c r="F419" i="5" s="1"/>
  <c r="C418" i="5"/>
  <c r="F418" i="5" s="1"/>
  <c r="C417" i="5"/>
  <c r="F417" i="5" s="1"/>
  <c r="C416" i="5"/>
  <c r="F416" i="5" s="1"/>
  <c r="C415" i="5"/>
  <c r="F415" i="5" s="1"/>
  <c r="C414" i="5"/>
  <c r="F414" i="5" s="1"/>
  <c r="C413" i="5"/>
  <c r="F413" i="5" s="1"/>
  <c r="C412" i="5"/>
  <c r="F412" i="5" s="1"/>
  <c r="C411" i="5"/>
  <c r="F411" i="5" s="1"/>
  <c r="C410" i="5"/>
  <c r="F410" i="5" s="1"/>
  <c r="C409" i="5"/>
  <c r="F409" i="5" s="1"/>
  <c r="C408" i="5"/>
  <c r="F408" i="5" s="1"/>
  <c r="C407" i="5"/>
  <c r="F407" i="5" s="1"/>
  <c r="C406" i="5"/>
  <c r="F406" i="5" s="1"/>
  <c r="C405" i="5"/>
  <c r="F405" i="5" s="1"/>
  <c r="C404" i="5"/>
  <c r="C403" i="5"/>
  <c r="C402" i="5"/>
  <c r="F402" i="5" s="1"/>
  <c r="C401" i="5"/>
  <c r="F401" i="5" s="1"/>
  <c r="C400" i="5"/>
  <c r="F400" i="5" s="1"/>
  <c r="C399" i="5"/>
  <c r="F399" i="5" s="1"/>
  <c r="C398" i="5"/>
  <c r="F398" i="5" s="1"/>
  <c r="C397" i="5"/>
  <c r="F397" i="5" s="1"/>
  <c r="C396" i="5"/>
  <c r="F396" i="5" s="1"/>
  <c r="C395" i="5"/>
  <c r="F395" i="5" s="1"/>
  <c r="C394" i="5"/>
  <c r="F394" i="5" s="1"/>
  <c r="C393" i="5"/>
  <c r="F393" i="5" s="1"/>
  <c r="C392" i="5"/>
  <c r="F392" i="5" s="1"/>
  <c r="C391" i="5"/>
  <c r="F391" i="5" s="1"/>
  <c r="C390" i="5"/>
  <c r="F390" i="5" s="1"/>
  <c r="C389" i="5"/>
  <c r="F389" i="5" s="1"/>
  <c r="C388" i="5"/>
  <c r="F388" i="5" s="1"/>
  <c r="C387" i="5"/>
  <c r="F387" i="5" s="1"/>
  <c r="C386" i="5"/>
  <c r="F386" i="5" s="1"/>
  <c r="C385" i="5"/>
  <c r="F385" i="5" s="1"/>
  <c r="C384" i="5"/>
  <c r="F384" i="5" s="1"/>
  <c r="C383" i="5"/>
  <c r="F383" i="5" s="1"/>
  <c r="C382" i="5"/>
  <c r="F382" i="5" s="1"/>
  <c r="C381" i="5"/>
  <c r="F381" i="5" s="1"/>
  <c r="C380" i="5"/>
  <c r="F380" i="5" s="1"/>
  <c r="C379" i="5"/>
  <c r="F379" i="5" s="1"/>
  <c r="C378" i="5"/>
  <c r="F378" i="5" s="1"/>
  <c r="C377" i="5"/>
  <c r="F377" i="5" s="1"/>
  <c r="C376" i="5"/>
  <c r="F376" i="5" s="1"/>
  <c r="C375" i="5"/>
  <c r="F375" i="5" s="1"/>
  <c r="C374" i="5"/>
  <c r="F374" i="5" s="1"/>
  <c r="C373" i="5"/>
  <c r="C372" i="5"/>
  <c r="C371" i="5"/>
  <c r="F371" i="5" s="1"/>
  <c r="C370" i="5"/>
  <c r="F370" i="5" s="1"/>
  <c r="C369" i="5"/>
  <c r="F369" i="5" s="1"/>
  <c r="C368" i="5"/>
  <c r="F368" i="5" s="1"/>
  <c r="C367" i="5"/>
  <c r="F367" i="5" s="1"/>
  <c r="C366" i="5"/>
  <c r="F366" i="5" s="1"/>
  <c r="C365" i="5"/>
  <c r="F365" i="5" s="1"/>
  <c r="C364" i="5"/>
  <c r="F364" i="5" s="1"/>
  <c r="C363" i="5"/>
  <c r="F363" i="5" s="1"/>
  <c r="C362" i="5"/>
  <c r="F362" i="5" s="1"/>
  <c r="C361" i="5"/>
  <c r="F361" i="5" s="1"/>
  <c r="C360" i="5"/>
  <c r="F360" i="5" s="1"/>
  <c r="C359" i="5"/>
  <c r="F359" i="5" s="1"/>
  <c r="C358" i="5"/>
  <c r="F358" i="5" s="1"/>
  <c r="C357" i="5"/>
  <c r="F357" i="5" s="1"/>
  <c r="C356" i="5"/>
  <c r="F356" i="5" s="1"/>
  <c r="C354" i="5"/>
  <c r="F354" i="5" s="1"/>
  <c r="C352" i="5"/>
  <c r="F352" i="5" s="1"/>
  <c r="C350" i="5"/>
  <c r="F350" i="5" s="1"/>
  <c r="C348" i="5"/>
  <c r="F348" i="5" s="1"/>
  <c r="C346" i="5"/>
  <c r="F346" i="5" s="1"/>
  <c r="C344" i="5"/>
  <c r="F344" i="5" s="1"/>
  <c r="C342" i="5"/>
  <c r="C340" i="5"/>
  <c r="F340" i="5" s="1"/>
  <c r="C336" i="5"/>
  <c r="F336" i="5" s="1"/>
  <c r="C332" i="5"/>
  <c r="F332" i="5" s="1"/>
  <c r="C328" i="5"/>
  <c r="F328" i="5" s="1"/>
  <c r="C324" i="5"/>
  <c r="F324" i="5" s="1"/>
  <c r="C322" i="5"/>
  <c r="F322" i="5" s="1"/>
  <c r="C318" i="5"/>
  <c r="F318" i="5" s="1"/>
  <c r="C315" i="5"/>
  <c r="F315" i="5" s="1"/>
  <c r="C313" i="5"/>
  <c r="F313" i="5" s="1"/>
  <c r="C312" i="5"/>
  <c r="C311" i="5"/>
  <c r="C310" i="5"/>
  <c r="F310" i="5" s="1"/>
  <c r="C309" i="5"/>
  <c r="F309" i="5" s="1"/>
  <c r="C308" i="5"/>
  <c r="F308" i="5" s="1"/>
  <c r="C307" i="5"/>
  <c r="F307" i="5" s="1"/>
  <c r="C306" i="5"/>
  <c r="F306" i="5" s="1"/>
  <c r="C305" i="5"/>
  <c r="F305" i="5" s="1"/>
  <c r="C304" i="5"/>
  <c r="F304" i="5" s="1"/>
  <c r="C303" i="5"/>
  <c r="F303" i="5" s="1"/>
  <c r="C302" i="5"/>
  <c r="F302" i="5" s="1"/>
  <c r="C301" i="5"/>
  <c r="F301" i="5" s="1"/>
  <c r="C300" i="5"/>
  <c r="F300" i="5" s="1"/>
  <c r="C299" i="5"/>
  <c r="F299" i="5" s="1"/>
  <c r="C298" i="5"/>
  <c r="F298" i="5" s="1"/>
  <c r="C297" i="5"/>
  <c r="F297" i="5" s="1"/>
  <c r="C296" i="5"/>
  <c r="F296" i="5" s="1"/>
  <c r="C295" i="5"/>
  <c r="F295" i="5" s="1"/>
  <c r="C294" i="5"/>
  <c r="F294" i="5" s="1"/>
  <c r="C293" i="5"/>
  <c r="F293" i="5" s="1"/>
  <c r="C292" i="5"/>
  <c r="F292" i="5" s="1"/>
  <c r="C291" i="5"/>
  <c r="F291" i="5" s="1"/>
  <c r="C290" i="5"/>
  <c r="F290" i="5" s="1"/>
  <c r="C289" i="5"/>
  <c r="F289" i="5" s="1"/>
  <c r="C288" i="5"/>
  <c r="F288" i="5" s="1"/>
  <c r="C287" i="5"/>
  <c r="F287" i="5" s="1"/>
  <c r="C286" i="5"/>
  <c r="F286" i="5" s="1"/>
  <c r="C285" i="5"/>
  <c r="F285" i="5" s="1"/>
  <c r="C284" i="5"/>
  <c r="F284" i="5" s="1"/>
  <c r="C283" i="5"/>
  <c r="F283" i="5" s="1"/>
  <c r="C282" i="5"/>
  <c r="F282" i="5" s="1"/>
  <c r="C281" i="5"/>
  <c r="C280" i="5"/>
  <c r="C279" i="5"/>
  <c r="F279" i="5" s="1"/>
  <c r="C278" i="5"/>
  <c r="F278" i="5" s="1"/>
  <c r="C277" i="5"/>
  <c r="F277" i="5" s="1"/>
  <c r="C276" i="5"/>
  <c r="F276" i="5" s="1"/>
  <c r="C275" i="5"/>
  <c r="F275" i="5" s="1"/>
  <c r="C274" i="5"/>
  <c r="F274" i="5" s="1"/>
  <c r="C273" i="5"/>
  <c r="F273" i="5" s="1"/>
  <c r="C272" i="5"/>
  <c r="F272" i="5" s="1"/>
  <c r="C271" i="5"/>
  <c r="F271" i="5" s="1"/>
  <c r="C270" i="5"/>
  <c r="F270" i="5" s="1"/>
  <c r="C269" i="5"/>
  <c r="F269" i="5" s="1"/>
  <c r="C268" i="5"/>
  <c r="F268" i="5" s="1"/>
  <c r="C267" i="5"/>
  <c r="F267" i="5" s="1"/>
  <c r="C266" i="5"/>
  <c r="F266" i="5" s="1"/>
  <c r="C265" i="5"/>
  <c r="F265" i="5" s="1"/>
  <c r="C264" i="5"/>
  <c r="F264" i="5" s="1"/>
  <c r="C263" i="5"/>
  <c r="F263" i="5" s="1"/>
  <c r="C262" i="5"/>
  <c r="F262" i="5" s="1"/>
  <c r="C261" i="5"/>
  <c r="F261" i="5" s="1"/>
  <c r="C260" i="5"/>
  <c r="F260" i="5" s="1"/>
  <c r="C259" i="5"/>
  <c r="F259" i="5" s="1"/>
  <c r="C258" i="5"/>
  <c r="F258" i="5" s="1"/>
  <c r="C257" i="5"/>
  <c r="F257" i="5" s="1"/>
  <c r="C256" i="5"/>
  <c r="F256" i="5" s="1"/>
  <c r="C255" i="5"/>
  <c r="F255" i="5" s="1"/>
  <c r="C254" i="5"/>
  <c r="F254" i="5" s="1"/>
  <c r="C253" i="5"/>
  <c r="F253" i="5" s="1"/>
  <c r="C252" i="5"/>
  <c r="F252" i="5" s="1"/>
  <c r="C251" i="5"/>
  <c r="C250" i="5"/>
  <c r="C249" i="5"/>
  <c r="F249" i="5" s="1"/>
  <c r="C248" i="5"/>
  <c r="F248" i="5" s="1"/>
  <c r="C247" i="5"/>
  <c r="F247" i="5" s="1"/>
  <c r="C246" i="5"/>
  <c r="F246" i="5" s="1"/>
  <c r="C245" i="5"/>
  <c r="F245" i="5" s="1"/>
  <c r="C244" i="5"/>
  <c r="F244" i="5" s="1"/>
  <c r="C243" i="5"/>
  <c r="F243" i="5" s="1"/>
  <c r="C242" i="5"/>
  <c r="F242" i="5" s="1"/>
  <c r="C241" i="5"/>
  <c r="F241" i="5" s="1"/>
  <c r="C240" i="5"/>
  <c r="F240" i="5" s="1"/>
  <c r="C239" i="5"/>
  <c r="F239" i="5" s="1"/>
  <c r="C238" i="5"/>
  <c r="F238" i="5" s="1"/>
  <c r="C237" i="5"/>
  <c r="F237" i="5" s="1"/>
  <c r="C236" i="5"/>
  <c r="F236" i="5" s="1"/>
  <c r="C235" i="5"/>
  <c r="F235" i="5" s="1"/>
  <c r="C234" i="5"/>
  <c r="F234" i="5" s="1"/>
  <c r="C233" i="5"/>
  <c r="F233" i="5" s="1"/>
  <c r="C232" i="5"/>
  <c r="F232" i="5" s="1"/>
  <c r="C231" i="5"/>
  <c r="F231" i="5" s="1"/>
  <c r="C230" i="5"/>
  <c r="F230" i="5" s="1"/>
  <c r="C229" i="5"/>
  <c r="F229" i="5" s="1"/>
  <c r="C228" i="5"/>
  <c r="F228" i="5" s="1"/>
  <c r="C227" i="5"/>
  <c r="F227" i="5" s="1"/>
  <c r="C226" i="5"/>
  <c r="F226" i="5" s="1"/>
  <c r="C225" i="5"/>
  <c r="F225" i="5" s="1"/>
  <c r="C224" i="5"/>
  <c r="F224" i="5" s="1"/>
  <c r="C223" i="5"/>
  <c r="F223" i="5" s="1"/>
  <c r="C222" i="5"/>
  <c r="F222" i="5" s="1"/>
  <c r="C221" i="5"/>
  <c r="F221" i="5" s="1"/>
  <c r="C220" i="5"/>
  <c r="C219" i="5"/>
  <c r="C218" i="5"/>
  <c r="F218" i="5" s="1"/>
  <c r="C217" i="5"/>
  <c r="F217" i="5" s="1"/>
  <c r="C216" i="5"/>
  <c r="F216" i="5" s="1"/>
  <c r="C215" i="5"/>
  <c r="F215" i="5" s="1"/>
  <c r="C214" i="5"/>
  <c r="F214" i="5" s="1"/>
  <c r="C213" i="5"/>
  <c r="F213" i="5" s="1"/>
  <c r="C212" i="5"/>
  <c r="F212" i="5" s="1"/>
  <c r="C211" i="5"/>
  <c r="F211" i="5" s="1"/>
  <c r="C210" i="5"/>
  <c r="F210" i="5" s="1"/>
  <c r="C209" i="5"/>
  <c r="F209" i="5" s="1"/>
  <c r="C208" i="5"/>
  <c r="F208" i="5" s="1"/>
  <c r="C207" i="5"/>
  <c r="F207" i="5" s="1"/>
  <c r="C206" i="5"/>
  <c r="F206" i="5" s="1"/>
  <c r="C205" i="5"/>
  <c r="F205" i="5" s="1"/>
  <c r="C204" i="5"/>
  <c r="F204" i="5" s="1"/>
  <c r="C203" i="5"/>
  <c r="F203" i="5" s="1"/>
  <c r="C202" i="5"/>
  <c r="F202" i="5" s="1"/>
  <c r="C201" i="5"/>
  <c r="F201" i="5" s="1"/>
  <c r="C200" i="5"/>
  <c r="F200" i="5" s="1"/>
  <c r="C199" i="5"/>
  <c r="F199" i="5" s="1"/>
  <c r="C198" i="5"/>
  <c r="F198" i="5" s="1"/>
  <c r="C197" i="5"/>
  <c r="F197" i="5" s="1"/>
  <c r="C196" i="5"/>
  <c r="F196" i="5" s="1"/>
  <c r="C195" i="5"/>
  <c r="F195" i="5" s="1"/>
  <c r="C194" i="5"/>
  <c r="F194" i="5" s="1"/>
  <c r="C193" i="5"/>
  <c r="F193" i="5" s="1"/>
  <c r="C192" i="5"/>
  <c r="F192" i="5" s="1"/>
  <c r="C191" i="5"/>
  <c r="F191" i="5" s="1"/>
  <c r="C190" i="5"/>
  <c r="F190" i="5" s="1"/>
  <c r="C189" i="5"/>
  <c r="C188" i="5"/>
  <c r="C187" i="5"/>
  <c r="F187" i="5" s="1"/>
  <c r="C186" i="5"/>
  <c r="F186" i="5" s="1"/>
  <c r="C185" i="5"/>
  <c r="F185" i="5" s="1"/>
  <c r="C184" i="5"/>
  <c r="F184" i="5" s="1"/>
  <c r="C183" i="5"/>
  <c r="F183" i="5" s="1"/>
  <c r="C182" i="5"/>
  <c r="F182" i="5" s="1"/>
  <c r="C181" i="5"/>
  <c r="F181" i="5" s="1"/>
  <c r="C180" i="5"/>
  <c r="F180" i="5" s="1"/>
  <c r="C179" i="5"/>
  <c r="F179" i="5" s="1"/>
  <c r="C178" i="5"/>
  <c r="F178" i="5" s="1"/>
  <c r="C177" i="5"/>
  <c r="F177" i="5" s="1"/>
  <c r="C176" i="5"/>
  <c r="F176" i="5" s="1"/>
  <c r="C175" i="5"/>
  <c r="F175" i="5" s="1"/>
  <c r="C174" i="5"/>
  <c r="F174" i="5" s="1"/>
  <c r="C173" i="5"/>
  <c r="F173" i="5" s="1"/>
  <c r="C172" i="5"/>
  <c r="F172" i="5" s="1"/>
  <c r="C171" i="5"/>
  <c r="F171" i="5" s="1"/>
  <c r="C170" i="5"/>
  <c r="F170" i="5" s="1"/>
  <c r="C169" i="5"/>
  <c r="F169" i="5" s="1"/>
  <c r="C168" i="5"/>
  <c r="F168" i="5" s="1"/>
  <c r="C167" i="5"/>
  <c r="F167" i="5" s="1"/>
  <c r="C166" i="5"/>
  <c r="F166" i="5" s="1"/>
  <c r="C165" i="5"/>
  <c r="F165" i="5" s="1"/>
  <c r="C164" i="5"/>
  <c r="F164" i="5" s="1"/>
  <c r="C163" i="5"/>
  <c r="F163" i="5" s="1"/>
  <c r="C162" i="5"/>
  <c r="F162" i="5" s="1"/>
  <c r="C161" i="5"/>
  <c r="F161" i="5" s="1"/>
  <c r="C160" i="5"/>
  <c r="F160" i="5" s="1"/>
  <c r="C159" i="5"/>
  <c r="C158" i="5"/>
  <c r="C157" i="5"/>
  <c r="F157" i="5" s="1"/>
  <c r="C156" i="5"/>
  <c r="F156" i="5" s="1"/>
  <c r="C155" i="5"/>
  <c r="F155" i="5" s="1"/>
  <c r="C154" i="5"/>
  <c r="F154" i="5" s="1"/>
  <c r="C153" i="5"/>
  <c r="F153" i="5" s="1"/>
  <c r="C152" i="5"/>
  <c r="F152" i="5" s="1"/>
  <c r="C151" i="5"/>
  <c r="F151" i="5" s="1"/>
  <c r="C150" i="5"/>
  <c r="F150" i="5" s="1"/>
  <c r="C149" i="5"/>
  <c r="F149" i="5" s="1"/>
  <c r="C148" i="5"/>
  <c r="F148" i="5" s="1"/>
  <c r="C147" i="5"/>
  <c r="F147" i="5" s="1"/>
  <c r="C146" i="5"/>
  <c r="F146" i="5" s="1"/>
  <c r="C145" i="5"/>
  <c r="F145" i="5" s="1"/>
  <c r="C144" i="5"/>
  <c r="F144" i="5" s="1"/>
  <c r="C143" i="5"/>
  <c r="F143" i="5" s="1"/>
  <c r="C142" i="5"/>
  <c r="F142" i="5" s="1"/>
  <c r="C141" i="5"/>
  <c r="F141" i="5" s="1"/>
  <c r="C140" i="5"/>
  <c r="F140" i="5" s="1"/>
  <c r="C139" i="5"/>
  <c r="F139" i="5" s="1"/>
  <c r="C138" i="5"/>
  <c r="F138" i="5" s="1"/>
  <c r="C137" i="5"/>
  <c r="F137" i="5" s="1"/>
  <c r="C136" i="5"/>
  <c r="F136" i="5" s="1"/>
  <c r="C135" i="5"/>
  <c r="F135" i="5" s="1"/>
  <c r="C134" i="5"/>
  <c r="F134" i="5" s="1"/>
  <c r="C133" i="5"/>
  <c r="F133" i="5" s="1"/>
  <c r="C132" i="5"/>
  <c r="F132" i="5" s="1"/>
  <c r="C131" i="5"/>
  <c r="F131" i="5" s="1"/>
  <c r="C130" i="5"/>
  <c r="F130" i="5" s="1"/>
  <c r="C129" i="5"/>
  <c r="F129" i="5" s="1"/>
  <c r="C128" i="5"/>
  <c r="C127" i="5"/>
  <c r="C126" i="5"/>
  <c r="F126" i="5" s="1"/>
  <c r="C125" i="5"/>
  <c r="F125" i="5" s="1"/>
  <c r="C124" i="5"/>
  <c r="F124" i="5" s="1"/>
  <c r="C123" i="5"/>
  <c r="F123" i="5" s="1"/>
  <c r="C122" i="5"/>
  <c r="F122" i="5" s="1"/>
  <c r="C121" i="5"/>
  <c r="F121" i="5" s="1"/>
  <c r="C120" i="5"/>
  <c r="F120" i="5" s="1"/>
  <c r="C119" i="5"/>
  <c r="F119" i="5" s="1"/>
  <c r="C118" i="5"/>
  <c r="F118" i="5" s="1"/>
  <c r="C117" i="5"/>
  <c r="F117" i="5" s="1"/>
  <c r="C116" i="5"/>
  <c r="F116" i="5" s="1"/>
  <c r="C115" i="5"/>
  <c r="F115" i="5" s="1"/>
  <c r="C114" i="5"/>
  <c r="F114" i="5" s="1"/>
  <c r="C113" i="5"/>
  <c r="F113" i="5" s="1"/>
  <c r="C112" i="5"/>
  <c r="F112" i="5" s="1"/>
  <c r="C111" i="5"/>
  <c r="F111" i="5" s="1"/>
  <c r="C110" i="5"/>
  <c r="F110" i="5" s="1"/>
  <c r="C109" i="5"/>
  <c r="F109" i="5" s="1"/>
  <c r="C108" i="5"/>
  <c r="F108" i="5" s="1"/>
  <c r="C107" i="5"/>
  <c r="F107" i="5" s="1"/>
  <c r="C106" i="5"/>
  <c r="F106" i="5" s="1"/>
  <c r="C105" i="5"/>
  <c r="F105" i="5" s="1"/>
  <c r="C104" i="5"/>
  <c r="F104" i="5" s="1"/>
  <c r="C103" i="5"/>
  <c r="F103" i="5" s="1"/>
  <c r="C102" i="5"/>
  <c r="F102" i="5" s="1"/>
  <c r="C101" i="5"/>
  <c r="F101" i="5" s="1"/>
  <c r="C100" i="5"/>
  <c r="F100" i="5" s="1"/>
  <c r="C99" i="5"/>
  <c r="F99" i="5" s="1"/>
  <c r="C98" i="5"/>
  <c r="C97" i="5"/>
  <c r="C96" i="5"/>
  <c r="F96" i="5" s="1"/>
  <c r="C95" i="5"/>
  <c r="F95" i="5" s="1"/>
  <c r="C94" i="5"/>
  <c r="F94" i="5" s="1"/>
  <c r="C93" i="5"/>
  <c r="F93" i="5" s="1"/>
  <c r="C92" i="5"/>
  <c r="F92" i="5" s="1"/>
  <c r="C91" i="5"/>
  <c r="F91" i="5" s="1"/>
  <c r="C90" i="5"/>
  <c r="F90" i="5" s="1"/>
  <c r="C89" i="5"/>
  <c r="F89" i="5" s="1"/>
  <c r="C88" i="5"/>
  <c r="F88" i="5" s="1"/>
  <c r="C87" i="5"/>
  <c r="F87" i="5" s="1"/>
  <c r="C86" i="5"/>
  <c r="F86" i="5" s="1"/>
  <c r="C85" i="5"/>
  <c r="F85" i="5" s="1"/>
  <c r="C84" i="5"/>
  <c r="F84" i="5" s="1"/>
  <c r="C83" i="5"/>
  <c r="F83" i="5" s="1"/>
  <c r="C82" i="5"/>
  <c r="F82" i="5" s="1"/>
  <c r="C81" i="5"/>
  <c r="F81" i="5" s="1"/>
  <c r="C80" i="5"/>
  <c r="F80" i="5" s="1"/>
  <c r="C79" i="5"/>
  <c r="F79" i="5" s="1"/>
  <c r="C78" i="5"/>
  <c r="F78" i="5" s="1"/>
  <c r="C77" i="5"/>
  <c r="F77" i="5" s="1"/>
  <c r="C76" i="5"/>
  <c r="F76" i="5" s="1"/>
  <c r="C75" i="5"/>
  <c r="F75" i="5" s="1"/>
  <c r="C1741" i="5"/>
  <c r="C1740" i="5"/>
  <c r="F1740" i="5" s="1"/>
  <c r="C74" i="5"/>
  <c r="F74" i="5" s="1"/>
  <c r="C73" i="5"/>
  <c r="F73" i="5" s="1"/>
  <c r="C72" i="5"/>
  <c r="F72" i="5" s="1"/>
  <c r="C71" i="5"/>
  <c r="F71" i="5" s="1"/>
  <c r="C70" i="5"/>
  <c r="F70" i="5" s="1"/>
  <c r="C69" i="5"/>
  <c r="F69" i="5" s="1"/>
  <c r="C68" i="5"/>
  <c r="F68" i="5" s="1"/>
  <c r="C67" i="5"/>
  <c r="C66" i="5"/>
  <c r="C65" i="5"/>
  <c r="F65" i="5" s="1"/>
  <c r="C64" i="5"/>
  <c r="F64" i="5" s="1"/>
  <c r="C63" i="5"/>
  <c r="F63" i="5" s="1"/>
  <c r="C62" i="5"/>
  <c r="F62" i="5" s="1"/>
  <c r="C61" i="5"/>
  <c r="F61" i="5" s="1"/>
  <c r="C60" i="5"/>
  <c r="F60" i="5" s="1"/>
  <c r="C59" i="5"/>
  <c r="F59" i="5" s="1"/>
  <c r="C58" i="5"/>
  <c r="F58" i="5" s="1"/>
  <c r="C57" i="5"/>
  <c r="F57" i="5" s="1"/>
  <c r="C56" i="5"/>
  <c r="F56" i="5" s="1"/>
  <c r="C55" i="5"/>
  <c r="F55" i="5" s="1"/>
  <c r="C54" i="5"/>
  <c r="F54" i="5" s="1"/>
  <c r="C53" i="5"/>
  <c r="F53" i="5" s="1"/>
  <c r="C52" i="5"/>
  <c r="F52" i="5" s="1"/>
  <c r="C51" i="5"/>
  <c r="F51" i="5" s="1"/>
  <c r="C50" i="5"/>
  <c r="F50" i="5" s="1"/>
  <c r="C49" i="5"/>
  <c r="F49" i="5" s="1"/>
  <c r="C48" i="5"/>
  <c r="F48" i="5" s="1"/>
  <c r="C47" i="5"/>
  <c r="F47" i="5" s="1"/>
  <c r="C46" i="5"/>
  <c r="F46" i="5" s="1"/>
  <c r="C45" i="5"/>
  <c r="F45" i="5" s="1"/>
  <c r="C44" i="5"/>
  <c r="F44" i="5" s="1"/>
  <c r="C43" i="5"/>
  <c r="F43" i="5" s="1"/>
  <c r="C42" i="5"/>
  <c r="F42" i="5" s="1"/>
  <c r="C41" i="5"/>
  <c r="F41" i="5" s="1"/>
  <c r="C40" i="5"/>
  <c r="F40" i="5" s="1"/>
  <c r="C39" i="5"/>
  <c r="C38" i="5"/>
  <c r="C37" i="5"/>
  <c r="F37" i="5" s="1"/>
  <c r="C36" i="5"/>
  <c r="F36" i="5" s="1"/>
  <c r="C35" i="5"/>
  <c r="F35" i="5" s="1"/>
  <c r="C34" i="5"/>
  <c r="F34" i="5" s="1"/>
  <c r="C33" i="5"/>
  <c r="F33" i="5" s="1"/>
  <c r="C32" i="5"/>
  <c r="F32" i="5" s="1"/>
  <c r="C31" i="5"/>
  <c r="F31" i="5" s="1"/>
  <c r="C30" i="5"/>
  <c r="F30" i="5" s="1"/>
  <c r="C29" i="5"/>
  <c r="F29" i="5" s="1"/>
  <c r="C28" i="5"/>
  <c r="F28" i="5" s="1"/>
  <c r="C27" i="5"/>
  <c r="F27" i="5" s="1"/>
  <c r="C26" i="5"/>
  <c r="F26" i="5" s="1"/>
  <c r="C25" i="5"/>
  <c r="F25" i="5" s="1"/>
  <c r="C24" i="5"/>
  <c r="F24" i="5" s="1"/>
  <c r="C23" i="5"/>
  <c r="F23" i="5" s="1"/>
  <c r="C22" i="5"/>
  <c r="F22" i="5" s="1"/>
  <c r="C21" i="5"/>
  <c r="F21" i="5" s="1"/>
  <c r="C20" i="5"/>
  <c r="F20" i="5" s="1"/>
  <c r="C19" i="5"/>
  <c r="F19" i="5" s="1"/>
  <c r="C18" i="5"/>
  <c r="F18" i="5" s="1"/>
  <c r="C17" i="5"/>
  <c r="F17" i="5" s="1"/>
  <c r="C16" i="5"/>
  <c r="F16" i="5" s="1"/>
  <c r="C15" i="5"/>
  <c r="F15" i="5" s="1"/>
  <c r="C14" i="5"/>
  <c r="F14" i="5" s="1"/>
  <c r="C13" i="5"/>
  <c r="F13" i="5" s="1"/>
  <c r="C12" i="5"/>
  <c r="F12" i="5" s="1"/>
  <c r="C11" i="5"/>
  <c r="F11" i="5" s="1"/>
  <c r="C10" i="5"/>
  <c r="F10" i="5" s="1"/>
  <c r="C9" i="5"/>
  <c r="F9" i="5" s="1"/>
  <c r="C8" i="5"/>
  <c r="F1712" i="5" l="1"/>
  <c r="C64" i="4"/>
  <c r="F1711" i="5"/>
  <c r="D63" i="4"/>
  <c r="F1681" i="5"/>
  <c r="H63" i="4" s="1"/>
  <c r="C63" i="4"/>
  <c r="I63" i="4" s="1"/>
  <c r="F1680" i="5"/>
  <c r="D62" i="4"/>
  <c r="F1650" i="5"/>
  <c r="H62" i="4" s="1"/>
  <c r="C62" i="4"/>
  <c r="I62" i="4" s="1"/>
  <c r="F1649" i="5"/>
  <c r="D61" i="4"/>
  <c r="F1620" i="5"/>
  <c r="H61" i="4" s="1"/>
  <c r="C61" i="4"/>
  <c r="I61" i="4" s="1"/>
  <c r="F1619" i="5"/>
  <c r="D60" i="4"/>
  <c r="F1589" i="5"/>
  <c r="H60" i="4" s="1"/>
  <c r="C60" i="4"/>
  <c r="I60" i="4" s="1"/>
  <c r="F1588" i="5"/>
  <c r="D59" i="4"/>
  <c r="F1559" i="5"/>
  <c r="H59" i="4" s="1"/>
  <c r="C59" i="4"/>
  <c r="I59" i="4" s="1"/>
  <c r="F1558" i="5"/>
  <c r="D58" i="4"/>
  <c r="F1528" i="5"/>
  <c r="H58" i="4" s="1"/>
  <c r="C58" i="4"/>
  <c r="I58" i="4" s="1"/>
  <c r="F1527" i="5"/>
  <c r="D57" i="4"/>
  <c r="F1347" i="5"/>
  <c r="C52" i="4"/>
  <c r="F1315" i="5"/>
  <c r="D50" i="4"/>
  <c r="F1500" i="5"/>
  <c r="C57" i="4"/>
  <c r="F1499" i="5"/>
  <c r="D56" i="4"/>
  <c r="F1469" i="5"/>
  <c r="H56" i="4" s="1"/>
  <c r="C56" i="4"/>
  <c r="I56" i="4" s="1"/>
  <c r="F1468" i="5"/>
  <c r="D55" i="4"/>
  <c r="F1438" i="5"/>
  <c r="H55" i="4" s="1"/>
  <c r="C55" i="4"/>
  <c r="I55" i="4" s="1"/>
  <c r="F1437" i="5"/>
  <c r="D54" i="4"/>
  <c r="F1408" i="5"/>
  <c r="H54" i="4" s="1"/>
  <c r="C54" i="4"/>
  <c r="I54" i="4" s="1"/>
  <c r="F1407" i="5"/>
  <c r="D53" i="4"/>
  <c r="F1377" i="5"/>
  <c r="H53" i="4" s="1"/>
  <c r="C53" i="4"/>
  <c r="I53" i="4" s="1"/>
  <c r="F1376" i="5"/>
  <c r="D52" i="4"/>
  <c r="F1346" i="5"/>
  <c r="D51" i="4"/>
  <c r="F1316" i="5"/>
  <c r="H51" i="4" s="1"/>
  <c r="C51" i="4"/>
  <c r="I51" i="4" s="1"/>
  <c r="F1285" i="5"/>
  <c r="H50" i="4" s="1"/>
  <c r="C50" i="4"/>
  <c r="D49" i="4"/>
  <c r="F1284" i="5"/>
  <c r="F1255" i="5"/>
  <c r="H49" i="4" s="1"/>
  <c r="C49" i="4"/>
  <c r="F1254" i="5"/>
  <c r="D48" i="4"/>
  <c r="F1224" i="5"/>
  <c r="H48" i="4" s="1"/>
  <c r="C48" i="4"/>
  <c r="I48" i="4" s="1"/>
  <c r="F1223" i="5"/>
  <c r="D47" i="4"/>
  <c r="F1194" i="5"/>
  <c r="H47" i="4" s="1"/>
  <c r="C47" i="4"/>
  <c r="I47" i="4" s="1"/>
  <c r="F1193" i="5"/>
  <c r="D46" i="4"/>
  <c r="F1163" i="5"/>
  <c r="H46" i="4" s="1"/>
  <c r="C46" i="4"/>
  <c r="I46" i="4" s="1"/>
  <c r="F1162" i="5"/>
  <c r="D45" i="4"/>
  <c r="F1135" i="5"/>
  <c r="H45" i="4" s="1"/>
  <c r="C45" i="4"/>
  <c r="I45" i="4" s="1"/>
  <c r="F1134" i="5"/>
  <c r="D44" i="4"/>
  <c r="F1104" i="5"/>
  <c r="H44" i="4" s="1"/>
  <c r="C44" i="4"/>
  <c r="I44" i="4" s="1"/>
  <c r="F1103" i="5"/>
  <c r="D43" i="4"/>
  <c r="F1073" i="5"/>
  <c r="H43" i="4" s="1"/>
  <c r="C43" i="4"/>
  <c r="F1072" i="5"/>
  <c r="D42" i="4"/>
  <c r="F1043" i="5"/>
  <c r="H42" i="4" s="1"/>
  <c r="C42" i="4"/>
  <c r="I42" i="4" s="1"/>
  <c r="F1042" i="5"/>
  <c r="D41" i="4"/>
  <c r="F1012" i="5"/>
  <c r="H41" i="4" s="1"/>
  <c r="C41" i="4"/>
  <c r="I41" i="4" s="1"/>
  <c r="F1011" i="5"/>
  <c r="D40" i="4"/>
  <c r="F982" i="5"/>
  <c r="H40" i="4" s="1"/>
  <c r="C40" i="4"/>
  <c r="I40" i="4" s="1"/>
  <c r="F981" i="5"/>
  <c r="D39" i="4"/>
  <c r="F951" i="5"/>
  <c r="H39" i="4" s="1"/>
  <c r="C39" i="4"/>
  <c r="I39" i="4" s="1"/>
  <c r="F950" i="5"/>
  <c r="D38" i="4"/>
  <c r="F920" i="5"/>
  <c r="H38" i="4" s="1"/>
  <c r="C38" i="4"/>
  <c r="I38" i="4" s="1"/>
  <c r="F919" i="5"/>
  <c r="D37" i="4"/>
  <c r="F890" i="5"/>
  <c r="H37" i="4" s="1"/>
  <c r="C37" i="4"/>
  <c r="I37" i="4" s="1"/>
  <c r="F889" i="5"/>
  <c r="D36" i="4"/>
  <c r="F859" i="5"/>
  <c r="H36" i="4" s="1"/>
  <c r="C36" i="4"/>
  <c r="I36" i="4" s="1"/>
  <c r="F858" i="5"/>
  <c r="D35" i="4"/>
  <c r="F829" i="5"/>
  <c r="C35" i="4"/>
  <c r="I35" i="4" s="1"/>
  <c r="F828" i="5"/>
  <c r="D34" i="4"/>
  <c r="F798" i="5"/>
  <c r="H34" i="4" s="1"/>
  <c r="C34" i="4"/>
  <c r="I34" i="4" s="1"/>
  <c r="F797" i="5"/>
  <c r="D33" i="4"/>
  <c r="F553" i="5"/>
  <c r="D25" i="4"/>
  <c r="F341" i="5"/>
  <c r="D18" i="4"/>
  <c r="F769" i="5"/>
  <c r="H33" i="4" s="1"/>
  <c r="C33" i="4"/>
  <c r="I33" i="4" s="1"/>
  <c r="F768" i="5"/>
  <c r="D32" i="4"/>
  <c r="F738" i="5"/>
  <c r="H32" i="4" s="1"/>
  <c r="C32" i="4"/>
  <c r="I32" i="4" s="1"/>
  <c r="F737" i="5"/>
  <c r="D31" i="4"/>
  <c r="F707" i="5"/>
  <c r="H31" i="4" s="1"/>
  <c r="C31" i="4"/>
  <c r="I31" i="4" s="1"/>
  <c r="F706" i="5"/>
  <c r="D30" i="4"/>
  <c r="F677" i="5"/>
  <c r="H30" i="4" s="1"/>
  <c r="C30" i="4"/>
  <c r="I30" i="4" s="1"/>
  <c r="F676" i="5"/>
  <c r="D29" i="4"/>
  <c r="F646" i="5"/>
  <c r="C29" i="4"/>
  <c r="F645" i="5"/>
  <c r="D28" i="4"/>
  <c r="F616" i="5"/>
  <c r="H28" i="4" s="1"/>
  <c r="C28" i="4"/>
  <c r="I28" i="4" s="1"/>
  <c r="F615" i="5"/>
  <c r="D27" i="4"/>
  <c r="F585" i="5"/>
  <c r="H27" i="4" s="1"/>
  <c r="C27" i="4"/>
  <c r="I27" i="4" s="1"/>
  <c r="F584" i="5"/>
  <c r="D26" i="4"/>
  <c r="F554" i="5"/>
  <c r="H26" i="4" s="1"/>
  <c r="C26" i="4"/>
  <c r="I26" i="4" s="1"/>
  <c r="F524" i="5"/>
  <c r="C25" i="4"/>
  <c r="F523" i="5"/>
  <c r="D24" i="4"/>
  <c r="F493" i="5"/>
  <c r="H24" i="4" s="1"/>
  <c r="C24" i="4"/>
  <c r="I24" i="4" s="1"/>
  <c r="F492" i="5"/>
  <c r="D23" i="4"/>
  <c r="F463" i="5"/>
  <c r="H23" i="4" s="1"/>
  <c r="C23" i="4"/>
  <c r="I23" i="4" s="1"/>
  <c r="F462" i="5"/>
  <c r="D22" i="4"/>
  <c r="F432" i="5"/>
  <c r="H22" i="4" s="1"/>
  <c r="C22" i="4"/>
  <c r="F431" i="5"/>
  <c r="D21" i="4"/>
  <c r="F404" i="5"/>
  <c r="C21" i="4"/>
  <c r="I21" i="4" s="1"/>
  <c r="F403" i="5"/>
  <c r="D20" i="4"/>
  <c r="F373" i="5"/>
  <c r="H20" i="4" s="1"/>
  <c r="C20" i="4"/>
  <c r="I20" i="4" s="1"/>
  <c r="F372" i="5"/>
  <c r="D19" i="4"/>
  <c r="C19" i="4"/>
  <c r="I19" i="4" s="1"/>
  <c r="F342" i="5"/>
  <c r="H19" i="4" s="1"/>
  <c r="F312" i="5"/>
  <c r="C18" i="4"/>
  <c r="I18" i="4" s="1"/>
  <c r="F311" i="5"/>
  <c r="D17" i="4"/>
  <c r="F281" i="5"/>
  <c r="H17" i="4" s="1"/>
  <c r="C17" i="4"/>
  <c r="I17" i="4" s="1"/>
  <c r="F280" i="5"/>
  <c r="D16" i="4"/>
  <c r="F251" i="5"/>
  <c r="H16" i="4" s="1"/>
  <c r="C16" i="4"/>
  <c r="I16" i="4" s="1"/>
  <c r="F250" i="5"/>
  <c r="D15" i="4"/>
  <c r="F220" i="5"/>
  <c r="H15" i="4" s="1"/>
  <c r="C15" i="4"/>
  <c r="I15" i="4" s="1"/>
  <c r="F219" i="5"/>
  <c r="D14" i="4"/>
  <c r="F189" i="5"/>
  <c r="C14" i="4"/>
  <c r="F188" i="5"/>
  <c r="D13" i="4"/>
  <c r="F159" i="5"/>
  <c r="H13" i="4" s="1"/>
  <c r="C13" i="4"/>
  <c r="I13" i="4" s="1"/>
  <c r="F158" i="5"/>
  <c r="D12" i="4"/>
  <c r="F128" i="5"/>
  <c r="H12" i="4" s="1"/>
  <c r="C12" i="4"/>
  <c r="I12" i="4" s="1"/>
  <c r="F127" i="5"/>
  <c r="D11" i="4"/>
  <c r="F98" i="5"/>
  <c r="H11" i="4" s="1"/>
  <c r="C11" i="4"/>
  <c r="I11" i="4" s="1"/>
  <c r="F97" i="5"/>
  <c r="D10" i="4"/>
  <c r="F1741" i="5"/>
  <c r="D64" i="4"/>
  <c r="F67" i="5"/>
  <c r="H10" i="4" s="1"/>
  <c r="C10" i="4"/>
  <c r="I10" i="4" s="1"/>
  <c r="F66" i="5"/>
  <c r="D9" i="4"/>
  <c r="F39" i="5"/>
  <c r="H9" i="4" s="1"/>
  <c r="C9" i="4"/>
  <c r="I9" i="4" s="1"/>
  <c r="F38" i="5"/>
  <c r="D8" i="4"/>
  <c r="F8" i="5"/>
  <c r="H8" i="4" s="1"/>
  <c r="C8" i="4"/>
  <c r="I8" i="4" s="1"/>
  <c r="H18" i="4" l="1"/>
  <c r="I49" i="4"/>
  <c r="H35" i="4"/>
  <c r="C20" i="1" s="1"/>
  <c r="I29" i="4"/>
  <c r="H21" i="4"/>
  <c r="H14" i="4"/>
  <c r="I14" i="4"/>
  <c r="C18" i="1"/>
  <c r="H64" i="4"/>
  <c r="I64" i="4"/>
  <c r="I52" i="4"/>
  <c r="H57" i="4"/>
  <c r="C22" i="1" s="1"/>
  <c r="I57" i="4"/>
  <c r="I50" i="4"/>
  <c r="I43" i="4"/>
  <c r="H29" i="4"/>
  <c r="H25" i="4"/>
  <c r="I25" i="4"/>
  <c r="I22" i="4"/>
  <c r="H52" i="4"/>
  <c r="C21" i="1" s="1"/>
  <c r="C19" i="1" l="1"/>
  <c r="C23" i="1" s="1"/>
  <c r="H65" i="4"/>
  <c r="A9" i="1"/>
</calcChain>
</file>

<file path=xl/sharedStrings.xml><?xml version="1.0" encoding="utf-8"?>
<sst xmlns="http://schemas.openxmlformats.org/spreadsheetml/2006/main" count="124" uniqueCount="120">
  <si>
    <t>CALCULADORA DE RETROATIVOS</t>
  </si>
  <si>
    <t>PERÍODO</t>
  </si>
  <si>
    <t>Início do cálculo</t>
  </si>
  <si>
    <t>Elaborado por ASSEMPERJ</t>
  </si>
  <si>
    <t>Fim do cálculo</t>
  </si>
  <si>
    <t>Associação dos Servidores do Ministério Público do Estado do Rio de Janeiro</t>
  </si>
  <si>
    <t>Uso interno • calculadora de apoio</t>
  </si>
  <si>
    <t>TOTAL RETROATIVO NOMINAL</t>
  </si>
  <si>
    <t>DIAS E COMPETÊNCIAS</t>
  </si>
  <si>
    <t>Meses com direito</t>
  </si>
  <si>
    <t>Dias com direito</t>
  </si>
  <si>
    <t>STATUS DO PREENCHIMENTO</t>
  </si>
  <si>
    <t>Ano</t>
  </si>
  <si>
    <t>Meses no período</t>
  </si>
  <si>
    <t>Retroativo nominal (R$)</t>
  </si>
  <si>
    <t>CRITÉRIOS ADOTADOS</t>
  </si>
  <si>
    <t>• Percentuais NÃO se somam: vale o maior título concluído.</t>
  </si>
  <si>
    <t>• A formação produz efeitos desde a data da conclusão.</t>
  </si>
  <si>
    <t>• Conclusões no meio do mês: cálculo proporcional por dia.</t>
  </si>
  <si>
    <t>• Mudanças de vencimento: efeito desde a data informada.</t>
  </si>
  <si>
    <t>• O mês cheio resulta em: vencimento × percentual.</t>
  </si>
  <si>
    <t>TOTAL</t>
  </si>
  <si>
    <t>• Não inclui 13º, férias, juros, correção ou descontos.</t>
  </si>
  <si>
    <t>COMO PREENCHER  →  1. Formações: datas dos cursos.  2. Vencimentos: salário em 01/01/2022 e cada mudança posterior.  3. Confira Apuração mensal.</t>
  </si>
  <si>
    <t>CONFERÊNCIA E DOCUMENTAÇÃO</t>
  </si>
  <si>
    <t>O valor exibido é nominal e depende das informações lançadas. Confira com contracheques, datas de diploma e o ato que reconheceu o direito.</t>
  </si>
  <si>
    <t>FORMAÇÕES ACADÊMICAS</t>
  </si>
  <si>
    <t>Preencha em azul a data de conclusão de cada titulação obtida, inclusive antes de 2022.</t>
  </si>
  <si>
    <t>A data do curso mais elevado que já estava concluído em cada dia define o percentual daquele dia.</t>
  </si>
  <si>
    <t>Titulação</t>
  </si>
  <si>
    <t>Percentual</t>
  </si>
  <si>
    <t>Data de conclusão (editar)</t>
  </si>
  <si>
    <t>Início considerado</t>
  </si>
  <si>
    <t>Situação</t>
  </si>
  <si>
    <t>Ensino médio</t>
  </si>
  <si>
    <t>Graduação</t>
  </si>
  <si>
    <t>Pós-graduação</t>
  </si>
  <si>
    <t>Mestrado</t>
  </si>
  <si>
    <t>Doutorado</t>
  </si>
  <si>
    <t>EXEMPLO: graduação concluída em 2021 e pós-graduação em 30/01/2024 → 6% até 29/01/2024; 9% a partir de 30/01/2024. Janeiro/2024 é proporcional aos dias de cada percentual.</t>
  </si>
  <si>
    <t>Não é necessário preencher todos os níveis. Se houver vários cursos concluídos, a planilha aplica automaticamente o MAIOR percentual vigente em cada data.</t>
  </si>
  <si>
    <t>HISTÓRICO DOS VENCIMENTOS</t>
  </si>
  <si>
    <t>Preencha em azul o vencimento inicial e as datas e valores das alterações. Valores mensais brutos (R$).</t>
  </si>
  <si>
    <t>Registre somente quando o vencimento mudar; ele será mantido até a próxima alteração informada.</t>
  </si>
  <si>
    <t>Tipo</t>
  </si>
  <si>
    <t>Data de vigência (editar)</t>
  </si>
  <si>
    <t>Novo vencimento (R$)</t>
  </si>
  <si>
    <t>Validação</t>
  </si>
  <si>
    <t>Alteração 1</t>
  </si>
  <si>
    <t>Alteração 2</t>
  </si>
  <si>
    <t>Alteração 3</t>
  </si>
  <si>
    <t>Alteração 4</t>
  </si>
  <si>
    <t>Alteração 5</t>
  </si>
  <si>
    <t>Alteração 6</t>
  </si>
  <si>
    <t>Alteração 7</t>
  </si>
  <si>
    <t>Alteração 8</t>
  </si>
  <si>
    <t>Alteração 9</t>
  </si>
  <si>
    <t>Alteração 10</t>
  </si>
  <si>
    <t>Alteração 11</t>
  </si>
  <si>
    <t>Alteração 12</t>
  </si>
  <si>
    <t>Alteração 13</t>
  </si>
  <si>
    <t>Alteração 14</t>
  </si>
  <si>
    <t>Alteração 15</t>
  </si>
  <si>
    <t>Alteração 16</t>
  </si>
  <si>
    <t>Alteração 17</t>
  </si>
  <si>
    <t>Alteração 18</t>
  </si>
  <si>
    <t>Alteração 19</t>
  </si>
  <si>
    <t>Alteração 20</t>
  </si>
  <si>
    <t>Alteração 21</t>
  </si>
  <si>
    <t>Alteração 22</t>
  </si>
  <si>
    <t>Alteração 23</t>
  </si>
  <si>
    <t>Alteração 24</t>
  </si>
  <si>
    <t>Alteração 25</t>
  </si>
  <si>
    <t>Alteração 26</t>
  </si>
  <si>
    <t>Alteração 27</t>
  </si>
  <si>
    <t>Alteração 28</t>
  </si>
  <si>
    <t>Alteração 29</t>
  </si>
  <si>
    <t>ATENÇÃO: informe as alterações em ordem cronológica, sem repetição de datas. Caso a alteração ocorra no meio do mês, os valores são calculados proporcionalmente aos dias.</t>
  </si>
  <si>
    <t>APURAÇÃO MENSAL</t>
  </si>
  <si>
    <t>Memória de cálculo por competência. Valores proporcionais por dia quando há mudança de título ou de vencimento.</t>
  </si>
  <si>
    <t>O retroativo de cada mês é a soma dos valores diários (vencimento vigente × percentual vigente ÷ dias do mês).</t>
  </si>
  <si>
    <t>Competência</t>
  </si>
  <si>
    <t>Vencimento no início (R$)</t>
  </si>
  <si>
    <t>Vencimento no fim (R$)</t>
  </si>
  <si>
    <t>% no início</t>
  </si>
  <si>
    <t>% no fim</t>
  </si>
  <si>
    <t>Retroativo (R$)</t>
  </si>
  <si>
    <t>Observações</t>
  </si>
  <si>
    <t>BASE DIÁRIA DE CÁLCULO</t>
  </si>
  <si>
    <t>Memória de auditoria dia a dia. Não é necessário editar esta aba.</t>
  </si>
  <si>
    <t>O valor de cada dia é o adicional mensal dividido pelos dias daquele mês; a soma compõe cada competência.</t>
  </si>
  <si>
    <t>Data</t>
  </si>
  <si>
    <t>Vencimento vigente (R$)</t>
  </si>
  <si>
    <t>% vigente</t>
  </si>
  <si>
    <t>Dias do mês</t>
  </si>
  <si>
    <t>Valor diário (R$)</t>
  </si>
  <si>
    <t>COMO UTILIZAR A CALCULADORA</t>
  </si>
  <si>
    <t>Leitura rápida | Campos azuis = dados editáveis</t>
  </si>
  <si>
    <t>1. INDIQUE SUAS FORMAÇÕES</t>
  </si>
  <si>
    <t>Na aba Formações, registre a data real de conclusão de cada curso. Registre formações anteriores a 2022 também.</t>
  </si>
  <si>
    <t>2. INFORME O VENCIMENTO INICIAL</t>
  </si>
  <si>
    <t>Na aba Vencimentos, escreva o vencimento mensal em vigor em 01/01/2022 na célula C8.</t>
  </si>
  <si>
    <t>3. REGISTRE CADA ALTERAÇÃO</t>
  </si>
  <si>
    <t>Informe a data de vigência do novo vencimento e seu valor mensal nas linhas seguintes. Use ordem cronológica.</t>
  </si>
  <si>
    <t>4. VEJA O RESULTADO</t>
  </si>
  <si>
    <t>Na aba Painel, veja o total nominal e os totais anuais. Na Apuração mensal, confira os 57 meses.</t>
  </si>
  <si>
    <t>5. AUDITE O DIA EXATO</t>
  </si>
  <si>
    <t>A aba Base diária detalha a aplicação do percentual e do salário para cada dia do intervalo.</t>
  </si>
  <si>
    <t>HIPÓTESES DE CÁLCULO E LIMITAÇÕES</t>
  </si>
  <si>
    <t>1. Período de referência fixo: de 01/01/2022 até 30/09/2026, inclusive (57 competências).</t>
  </si>
  <si>
    <t>2. O maior percentual acadêmico aplicável a cada dia substitui o anterior; os títulos não são cumulativos.</t>
  </si>
  <si>
    <t>3. Curso concluído durante o mês: novo percentual contado desde o dia da conclusão, inclusive.</t>
  </si>
  <si>
    <t>4. Alteração do vencimento durante o mês: novo valor contado desde a data de vigência, inclusive.</t>
  </si>
  <si>
    <t>5. Rateio por dias corridos do mês. O arredondamento em centavos ocorre no total de cada competência.</t>
  </si>
  <si>
    <t>6. Cálculo exclusivamente do adicional mensal sobre o vencimento informado. Não inclui juros, correção, 13º, férias, encargos ou descontos.</t>
  </si>
  <si>
    <t>7. Se a norma específica determinar efeitos financeiros a partir do mês seguinte, base de cálculo diferente ou reflexos, adapte os critérios antes de usar em cobrança.</t>
  </si>
  <si>
    <t>8. Não altere fórmulas nas abas Painel, Apuração mensal e Base diária. Digite somente nas células azuis das abas Formações e Vencimentos.</t>
  </si>
  <si>
    <t>Fonte dos percentuais: parâmetros informados pelo solicitante. Os dados pessoais/salariais são inseridos pelo usuário.</t>
  </si>
  <si>
    <t>Adicional por formação acadêmica | Competências: jan/2022 a set/2026 | Sem correção/juros | Sem desconto de tributos</t>
  </si>
  <si>
    <t>Vencimento-base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</si>
</sst>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R$&quot;\ #,##0.00;[Red]\(&quot;R$&quot;\ #,##0.00\);&quot;-&quot;"/>
    <numFmt numFmtId="165" formatCode="#,##0;[Red]\(#,##0\);&quot;-&quot;"/>
    <numFmt numFmtId="166" formatCode="0%;[Red]\(0%\);&quot;-&quot;"/>
    <numFmt numFmtId="167" formatCode="mmm/yyyy"/>
  </numFmts>
  <fonts count="24">
    <font>
      <sz val="11"/>
      <name val="Carlito"/>
    </font>
    <font>
      <b/>
      <sz val="17"/>
      <color rgb="FFFFFFFF"/>
      <name val="Carlito"/>
    </font>
    <font>
      <sz val="10"/>
      <color rgb="FF1B4965"/>
      <name val="Carlito"/>
    </font>
    <font>
      <sz val="11"/>
      <color rgb="FF596B7B"/>
      <name val="Carlito"/>
    </font>
    <font>
      <b/>
      <sz val="11"/>
      <color rgb="FF14283E"/>
      <name val="Carlito"/>
    </font>
    <font>
      <b/>
      <sz val="11"/>
      <color rgb="FFFFFFFF"/>
      <name val="Carlito"/>
    </font>
    <font>
      <b/>
      <sz val="19"/>
      <color rgb="FF12304D"/>
      <name val="Carlito"/>
    </font>
    <font>
      <sz val="11"/>
      <color rgb="FF14283E"/>
      <name val="Carlito"/>
    </font>
    <font>
      <b/>
      <sz val="10"/>
      <color rgb="FFFFFFFF"/>
      <name val="Carlito"/>
    </font>
    <font>
      <b/>
      <sz val="11"/>
      <color rgb="FF12304D"/>
      <name val="Carlito"/>
    </font>
    <font>
      <sz val="10"/>
      <color rgb="FF14283E"/>
      <name val="Carlito"/>
    </font>
    <font>
      <sz val="11"/>
      <color rgb="FF0000FF"/>
      <name val="Carlito"/>
    </font>
    <font>
      <sz val="11"/>
      <color rgb="FF008000"/>
      <name val="Carlito"/>
    </font>
    <font>
      <sz val="11"/>
      <color rgb="FF12304D"/>
      <name val="Carlito"/>
    </font>
    <font>
      <sz val="10"/>
      <color rgb="FF596B7B"/>
      <name val="Carlito"/>
    </font>
    <font>
      <b/>
      <sz val="12"/>
      <color rgb="FF1A2E8A"/>
      <name val="Carlito"/>
    </font>
    <font>
      <i/>
      <sz val="10"/>
      <color rgb="FF1A2E8A"/>
      <name val="Carlito"/>
    </font>
    <font>
      <b/>
      <sz val="17"/>
      <color rgb="FF1A2E8A"/>
      <name val="Calibri"/>
    </font>
    <font>
      <sz val="10"/>
      <color rgb="FF1A2E8A"/>
      <name val="Carlito"/>
    </font>
    <font>
      <sz val="11"/>
      <color rgb="FF203040"/>
      <name val="Carlito"/>
    </font>
    <font>
      <b/>
      <sz val="11"/>
      <color rgb="FFFFFFFF"/>
      <name val="Carlito"/>
    </font>
    <font>
      <b/>
      <sz val="11"/>
      <color rgb="FFFFFFFF"/>
      <name val="Carlito"/>
    </font>
    <font>
      <i/>
      <sz val="9"/>
      <color rgb="FF6B7280"/>
      <name val="Carlito"/>
    </font>
    <font>
      <sz val="9"/>
      <color rgb="FF6B7280"/>
      <name val="Carlito"/>
    </font>
  </fonts>
  <fills count="14">
    <fill>
      <patternFill patternType="none"/>
    </fill>
    <fill>
      <patternFill patternType="gray125"/>
    </fill>
    <fill>
      <patternFill patternType="solid">
        <fgColor rgb="FF12304D"/>
      </patternFill>
    </fill>
    <fill>
      <patternFill patternType="solid">
        <fgColor rgb="FFEAF5F5"/>
      </patternFill>
    </fill>
    <fill>
      <patternFill patternType="solid">
        <fgColor rgb="FFF5F8FC"/>
      </patternFill>
    </fill>
    <fill>
      <patternFill patternType="solid">
        <fgColor rgb="FF1B4965"/>
      </patternFill>
    </fill>
    <fill>
      <patternFill patternType="solid">
        <fgColor rgb="FFFFF2BA"/>
      </patternFill>
    </fill>
    <fill>
      <patternFill patternType="solid">
        <fgColor rgb="FFEAF2FF"/>
      </patternFill>
    </fill>
    <fill>
      <patternFill patternType="solid">
        <fgColor rgb="FFFFFFFF"/>
      </patternFill>
    </fill>
    <fill>
      <patternFill patternType="solid">
        <fgColor rgb="FFF4F7FF"/>
      </patternFill>
    </fill>
    <fill>
      <patternFill patternType="solid">
        <fgColor rgb="FFFFF3F3"/>
      </patternFill>
    </fill>
    <fill>
      <patternFill patternType="solid">
        <fgColor rgb="FFFFFFFF"/>
      </patternFill>
    </fill>
    <fill>
      <patternFill patternType="solid">
        <fgColor rgb="FFEAF0FF"/>
      </patternFill>
    </fill>
    <fill>
      <patternFill patternType="solid">
        <fgColor rgb="FF1A2E8A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FF5A5A"/>
      </bottom>
      <diagonal/>
    </border>
    <border>
      <left style="thin">
        <color rgb="FF1A2E8A"/>
      </left>
      <right style="thin">
        <color rgb="FF1A2E8A"/>
      </right>
      <top style="thin">
        <color rgb="FF1A2E8A"/>
      </top>
      <bottom style="thin">
        <color rgb="FF1A2E8A"/>
      </bottom>
      <diagonal/>
    </border>
  </borders>
  <cellStyleXfs count="1">
    <xf numFmtId="0" fontId="0" fillId="0" borderId="1"/>
  </cellStyleXfs>
  <cellXfs count="57">
    <xf numFmtId="0" fontId="0" fillId="0" borderId="0" xfId="0" applyBorder="1"/>
    <xf numFmtId="14" fontId="0" fillId="0" borderId="0" xfId="0" applyNumberFormat="1" applyBorder="1"/>
    <xf numFmtId="0" fontId="3" fillId="0" borderId="0" xfId="0" applyFont="1" applyBorder="1"/>
    <xf numFmtId="14" fontId="4" fillId="4" borderId="0" xfId="0" applyNumberFormat="1" applyFont="1" applyFill="1" applyBorder="1"/>
    <xf numFmtId="0" fontId="7" fillId="4" borderId="0" xfId="0" applyFont="1" applyFill="1" applyBorder="1"/>
    <xf numFmtId="165" fontId="7" fillId="4" borderId="0" xfId="0" applyNumberFormat="1" applyFont="1" applyFill="1" applyBorder="1"/>
    <xf numFmtId="0" fontId="8" fillId="5" borderId="0" xfId="0" applyFont="1" applyFill="1" applyBorder="1" applyAlignment="1">
      <alignment vertical="center" wrapText="1"/>
    </xf>
    <xf numFmtId="0" fontId="9" fillId="3" borderId="0" xfId="0" applyFont="1" applyFill="1" applyBorder="1"/>
    <xf numFmtId="164" fontId="0" fillId="0" borderId="0" xfId="0" applyNumberFormat="1" applyBorder="1"/>
    <xf numFmtId="164" fontId="9" fillId="3" borderId="0" xfId="0" applyNumberFormat="1" applyFont="1" applyFill="1" applyBorder="1"/>
    <xf numFmtId="166" fontId="0" fillId="0" borderId="0" xfId="0" applyNumberFormat="1" applyBorder="1"/>
    <xf numFmtId="14" fontId="11" fillId="7" borderId="0" xfId="0" applyNumberFormat="1" applyFont="1" applyFill="1" applyBorder="1"/>
    <xf numFmtId="14" fontId="12" fillId="0" borderId="0" xfId="0" applyNumberFormat="1" applyFont="1" applyBorder="1"/>
    <xf numFmtId="0" fontId="12" fillId="0" borderId="0" xfId="0" applyFont="1" applyBorder="1"/>
    <xf numFmtId="14" fontId="12" fillId="4" borderId="0" xfId="0" applyNumberFormat="1" applyFont="1" applyFill="1" applyBorder="1"/>
    <xf numFmtId="164" fontId="11" fillId="7" borderId="0" xfId="0" applyNumberFormat="1" applyFont="1" applyFill="1" applyBorder="1"/>
    <xf numFmtId="167" fontId="0" fillId="0" borderId="0" xfId="0" applyNumberFormat="1" applyBorder="1"/>
    <xf numFmtId="165" fontId="0" fillId="0" borderId="0" xfId="0" applyNumberFormat="1" applyBorder="1"/>
    <xf numFmtId="0" fontId="5" fillId="2" borderId="0" xfId="0" applyFont="1" applyFill="1" applyBorder="1"/>
    <xf numFmtId="165" fontId="5" fillId="2" borderId="0" xfId="0" applyNumberFormat="1" applyFont="1" applyFill="1" applyBorder="1"/>
    <xf numFmtId="164" fontId="5" fillId="2" borderId="0" xfId="0" applyNumberFormat="1" applyFont="1" applyFill="1" applyBorder="1"/>
    <xf numFmtId="0" fontId="0" fillId="9" borderId="2" xfId="0" applyFill="1" applyBorder="1"/>
    <xf numFmtId="0" fontId="0" fillId="11" borderId="3" xfId="0" applyFill="1" applyBorder="1"/>
    <xf numFmtId="0" fontId="15" fillId="11" borderId="3" xfId="0" applyFont="1" applyFill="1" applyBorder="1"/>
    <xf numFmtId="0" fontId="22" fillId="11" borderId="3" xfId="0" applyFont="1" applyFill="1" applyBorder="1"/>
    <xf numFmtId="0" fontId="23" fillId="11" borderId="3" xfId="0" applyFont="1" applyFill="1" applyBorder="1"/>
    <xf numFmtId="0" fontId="21" fillId="13" borderId="0" xfId="0" applyFont="1" applyFill="1" applyBorder="1" applyAlignment="1">
      <alignment vertical="center" wrapText="1"/>
    </xf>
    <xf numFmtId="0" fontId="10" fillId="4" borderId="1" xfId="0" applyFont="1" applyFill="1"/>
    <xf numFmtId="0" fontId="0" fillId="0" borderId="1" xfId="0"/>
    <xf numFmtId="0" fontId="20" fillId="13" borderId="1" xfId="0" applyFont="1" applyFill="1"/>
    <xf numFmtId="0" fontId="0" fillId="13" borderId="1" xfId="0" applyFill="1"/>
    <xf numFmtId="0" fontId="4" fillId="6" borderId="1" xfId="0" applyFont="1" applyFill="1"/>
    <xf numFmtId="0" fontId="5" fillId="5" borderId="1" xfId="0" applyFont="1" applyFill="1"/>
    <xf numFmtId="0" fontId="16" fillId="10" borderId="1" xfId="0" applyFont="1" applyFill="1" applyAlignment="1">
      <alignment vertical="center"/>
    </xf>
    <xf numFmtId="0" fontId="0" fillId="10" borderId="1" xfId="0" applyFill="1"/>
    <xf numFmtId="0" fontId="0" fillId="11" borderId="3" xfId="0" applyFill="1" applyBorder="1"/>
    <xf numFmtId="0" fontId="17" fillId="9" borderId="2" xfId="0" applyFont="1" applyFill="1" applyBorder="1" applyAlignment="1">
      <alignment vertical="center"/>
    </xf>
    <xf numFmtId="0" fontId="0" fillId="9" borderId="2" xfId="0" applyFill="1" applyBorder="1"/>
    <xf numFmtId="0" fontId="7" fillId="4" borderId="1" xfId="0" applyFont="1" applyFill="1"/>
    <xf numFmtId="164" fontId="6" fillId="3" borderId="1" xfId="0" applyNumberFormat="1" applyFont="1" applyFill="1" applyAlignment="1">
      <alignment vertical="center"/>
    </xf>
    <xf numFmtId="0" fontId="0" fillId="0" borderId="0" xfId="0" applyBorder="1"/>
    <xf numFmtId="0" fontId="3" fillId="4" borderId="1" xfId="0" applyFont="1" applyFill="1" applyAlignment="1">
      <alignment vertical="center" wrapText="1"/>
    </xf>
    <xf numFmtId="0" fontId="9" fillId="7" borderId="1" xfId="0" applyFont="1" applyFill="1" applyAlignment="1">
      <alignment vertical="center" wrapText="1"/>
    </xf>
    <xf numFmtId="0" fontId="19" fillId="12" borderId="1" xfId="0" applyFont="1" applyFill="1"/>
    <xf numFmtId="0" fontId="0" fillId="12" borderId="1" xfId="0" applyFill="1"/>
    <xf numFmtId="0" fontId="18" fillId="10" borderId="1" xfId="0" applyFont="1" applyFill="1" applyAlignment="1">
      <alignment vertical="center"/>
    </xf>
    <xf numFmtId="0" fontId="13" fillId="3" borderId="1" xfId="0" applyFont="1" applyFill="1" applyAlignment="1">
      <alignment vertical="center" wrapText="1"/>
    </xf>
    <xf numFmtId="0" fontId="7" fillId="6" borderId="1" xfId="0" applyFont="1" applyFill="1" applyAlignment="1">
      <alignment vertical="center" wrapText="1"/>
    </xf>
    <xf numFmtId="0" fontId="2" fillId="3" borderId="1" xfId="0" applyFont="1" applyFill="1" applyAlignment="1">
      <alignment vertical="center"/>
    </xf>
    <xf numFmtId="0" fontId="13" fillId="3" borderId="1" xfId="0" applyFont="1" applyFill="1"/>
    <xf numFmtId="0" fontId="1" fillId="2" borderId="1" xfId="0" applyFont="1" applyFill="1" applyAlignment="1">
      <alignment vertical="center"/>
    </xf>
    <xf numFmtId="0" fontId="14" fillId="3" borderId="1" xfId="0" applyFont="1" applyFill="1" applyAlignment="1">
      <alignment wrapText="1"/>
    </xf>
    <xf numFmtId="0" fontId="20" fillId="13" borderId="1" xfId="0" applyFont="1" applyFill="1" applyAlignment="1">
      <alignment wrapText="1"/>
    </xf>
    <xf numFmtId="0" fontId="14" fillId="4" borderId="1" xfId="0" applyFont="1" applyFill="1" applyAlignment="1">
      <alignment wrapText="1"/>
    </xf>
    <xf numFmtId="0" fontId="7" fillId="4" borderId="1" xfId="0" applyFont="1" applyFill="1" applyAlignment="1">
      <alignment wrapText="1"/>
    </xf>
    <xf numFmtId="0" fontId="14" fillId="8" borderId="1" xfId="0" applyFont="1" applyFill="1" applyAlignment="1">
      <alignment wrapText="1"/>
    </xf>
    <xf numFmtId="0" fontId="5" fillId="13" borderId="0" xfId="0" applyFont="1" applyFill="1" applyBorder="1" applyAlignment="1">
      <alignment vertical="center" wrapText="1"/>
    </xf>
  </cellXfs>
  <cellStyles count="1">
    <cellStyle name="Normal" xfId="0" builtinId="0"/>
  </cellStyles>
  <dxfs count="2">
    <dxf>
      <font>
        <b/>
        <color rgb="FFB91C1C"/>
      </font>
      <fill>
        <patternFill patternType="solid">
          <bgColor rgb="FFFEE2E2"/>
        </patternFill>
      </fill>
    </dxf>
    <dxf>
      <font>
        <color rgb="FF9A6700"/>
      </font>
      <fill>
        <patternFill patternType="solid">
          <bgColor rgb="FFFFF2B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Valor retroativo</c:v>
          </c:tx>
          <c:spPr>
            <a:ln>
              <a:prstDash val="solid"/>
            </a:ln>
          </c:spPr>
          <c:invertIfNegative val="1"/>
          <c:cat>
            <c:numRef>
              <c:f>Resultado!$A$18:$A$22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Resultado!$C$18:$C$22</c:f>
              <c:numCache>
                <c:formatCode>"R$"\ #,##0.00;[Red]\("R$"\ #,##0.00\);"-"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06-428F-8BE3-08251F98F2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0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1028700</xdr:colOff>
      <xdr:row>0</xdr:row>
      <xdr:rowOff>0</xdr:rowOff>
    </xdr:from>
    <xdr:ext cx="2476500" cy="4953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10300" y="0"/>
          <a:ext cx="2476500" cy="4953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381000</xdr:colOff>
      <xdr:row>0</xdr:row>
      <xdr:rowOff>38100</xdr:rowOff>
    </xdr:from>
    <xdr:ext cx="2095500" cy="419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34200" y="38100"/>
          <a:ext cx="2095500" cy="4191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1343025</xdr:colOff>
      <xdr:row>0</xdr:row>
      <xdr:rowOff>0</xdr:rowOff>
    </xdr:from>
    <xdr:ext cx="2095500" cy="419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62825" y="0"/>
          <a:ext cx="2095500" cy="4191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1276350</xdr:colOff>
      <xdr:row>0</xdr:row>
      <xdr:rowOff>9525</xdr:rowOff>
    </xdr:from>
    <xdr:ext cx="2095500" cy="419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029950" y="9525"/>
          <a:ext cx="2095500" cy="4191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29</xdr:row>
      <xdr:rowOff>0</xdr:rowOff>
    </xdr:from>
    <xdr:to>
      <xdr:col>12</xdr:col>
      <xdr:colOff>0</xdr:colOff>
      <xdr:row>43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7</xdr:col>
      <xdr:colOff>0</xdr:colOff>
      <xdr:row>0</xdr:row>
      <xdr:rowOff>0</xdr:rowOff>
    </xdr:from>
    <xdr:ext cx="2857500" cy="571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A2E8A"/>
  </sheetPr>
  <dimension ref="A1:G32"/>
  <sheetViews>
    <sheetView showGridLines="0" tabSelected="1" workbookViewId="0">
      <selection activeCell="A3" sqref="A3:G3"/>
    </sheetView>
  </sheetViews>
  <sheetFormatPr defaultRowHeight="14.25"/>
  <cols>
    <col min="1" max="1" width="20" customWidth="1"/>
    <col min="2" max="7" width="16" customWidth="1"/>
  </cols>
  <sheetData>
    <row r="1" spans="1:7" ht="23.1" customHeight="1">
      <c r="A1" s="36" t="s">
        <v>96</v>
      </c>
      <c r="B1" s="37"/>
      <c r="C1" s="37"/>
      <c r="D1" s="37"/>
      <c r="E1" s="37"/>
      <c r="F1" s="37"/>
      <c r="G1" s="37"/>
    </row>
    <row r="2" spans="1:7" ht="23.1" customHeight="1">
      <c r="A2" s="37"/>
      <c r="B2" s="37"/>
      <c r="C2" s="37"/>
      <c r="D2" s="37"/>
      <c r="E2" s="37"/>
      <c r="F2" s="37"/>
      <c r="G2" s="37"/>
    </row>
    <row r="3" spans="1:7" ht="23.1" customHeight="1">
      <c r="A3" s="33" t="s">
        <v>97</v>
      </c>
      <c r="B3" s="34"/>
      <c r="C3" s="34"/>
      <c r="D3" s="34"/>
      <c r="E3" s="34"/>
      <c r="F3" s="34"/>
      <c r="G3" s="34"/>
    </row>
    <row r="5" spans="1:7" ht="24.95" customHeight="1">
      <c r="A5" s="29" t="s">
        <v>98</v>
      </c>
      <c r="B5" s="30"/>
      <c r="C5" s="30"/>
      <c r="D5" s="30"/>
      <c r="E5" s="30"/>
      <c r="F5" s="30"/>
      <c r="G5" s="30"/>
    </row>
    <row r="6" spans="1:7" ht="27" customHeight="1">
      <c r="A6" s="54" t="s">
        <v>99</v>
      </c>
      <c r="B6" s="28"/>
      <c r="C6" s="28"/>
      <c r="D6" s="28"/>
      <c r="E6" s="28"/>
      <c r="F6" s="28"/>
      <c r="G6" s="28"/>
    </row>
    <row r="8" spans="1:7" ht="24.95" customHeight="1">
      <c r="A8" s="29" t="s">
        <v>100</v>
      </c>
      <c r="B8" s="30"/>
      <c r="C8" s="30"/>
      <c r="D8" s="30"/>
      <c r="E8" s="30"/>
      <c r="F8" s="30"/>
      <c r="G8" s="30"/>
    </row>
    <row r="9" spans="1:7" ht="27" customHeight="1">
      <c r="A9" s="54" t="s">
        <v>101</v>
      </c>
      <c r="B9" s="28"/>
      <c r="C9" s="28"/>
      <c r="D9" s="28"/>
      <c r="E9" s="28"/>
      <c r="F9" s="28"/>
      <c r="G9" s="28"/>
    </row>
    <row r="11" spans="1:7" ht="24.95" customHeight="1">
      <c r="A11" s="29" t="s">
        <v>102</v>
      </c>
      <c r="B11" s="30"/>
      <c r="C11" s="30"/>
      <c r="D11" s="30"/>
      <c r="E11" s="30"/>
      <c r="F11" s="30"/>
      <c r="G11" s="30"/>
    </row>
    <row r="12" spans="1:7" ht="27" customHeight="1">
      <c r="A12" s="54" t="s">
        <v>103</v>
      </c>
      <c r="B12" s="28"/>
      <c r="C12" s="28"/>
      <c r="D12" s="28"/>
      <c r="E12" s="28"/>
      <c r="F12" s="28"/>
      <c r="G12" s="28"/>
    </row>
    <row r="14" spans="1:7" ht="24.95" customHeight="1">
      <c r="A14" s="29" t="s">
        <v>104</v>
      </c>
      <c r="B14" s="30"/>
      <c r="C14" s="30"/>
      <c r="D14" s="30"/>
      <c r="E14" s="30"/>
      <c r="F14" s="30"/>
      <c r="G14" s="30"/>
    </row>
    <row r="15" spans="1:7" ht="27" customHeight="1">
      <c r="A15" s="54" t="s">
        <v>105</v>
      </c>
      <c r="B15" s="28"/>
      <c r="C15" s="28"/>
      <c r="D15" s="28"/>
      <c r="E15" s="28"/>
      <c r="F15" s="28"/>
      <c r="G15" s="28"/>
    </row>
    <row r="17" spans="1:7" ht="24.95" customHeight="1">
      <c r="A17" s="29" t="s">
        <v>106</v>
      </c>
      <c r="B17" s="30"/>
      <c r="C17" s="30"/>
      <c r="D17" s="30"/>
      <c r="E17" s="30"/>
      <c r="F17" s="30"/>
      <c r="G17" s="30"/>
    </row>
    <row r="18" spans="1:7" ht="27" customHeight="1">
      <c r="A18" s="54" t="s">
        <v>107</v>
      </c>
      <c r="B18" s="28"/>
      <c r="C18" s="28"/>
      <c r="D18" s="28"/>
      <c r="E18" s="28"/>
      <c r="F18" s="28"/>
      <c r="G18" s="28"/>
    </row>
    <row r="22" spans="1:7" ht="15">
      <c r="A22" s="29" t="s">
        <v>108</v>
      </c>
      <c r="B22" s="30"/>
      <c r="C22" s="30"/>
      <c r="D22" s="30"/>
      <c r="E22" s="30"/>
      <c r="F22" s="30"/>
      <c r="G22" s="30"/>
    </row>
    <row r="23" spans="1:7" ht="29.1" customHeight="1">
      <c r="A23" s="55" t="s">
        <v>109</v>
      </c>
      <c r="B23" s="28"/>
      <c r="C23" s="28"/>
      <c r="D23" s="28"/>
      <c r="E23" s="28"/>
      <c r="F23" s="28"/>
      <c r="G23" s="28"/>
    </row>
    <row r="24" spans="1:7" ht="29.1" customHeight="1">
      <c r="A24" s="52" t="s">
        <v>110</v>
      </c>
      <c r="B24" s="30"/>
      <c r="C24" s="30"/>
      <c r="D24" s="30"/>
      <c r="E24" s="30"/>
      <c r="F24" s="30"/>
      <c r="G24" s="30"/>
    </row>
    <row r="25" spans="1:7" ht="29.1" customHeight="1">
      <c r="A25" s="55" t="s">
        <v>111</v>
      </c>
      <c r="B25" s="28"/>
      <c r="C25" s="28"/>
      <c r="D25" s="28"/>
      <c r="E25" s="28"/>
      <c r="F25" s="28"/>
      <c r="G25" s="28"/>
    </row>
    <row r="26" spans="1:7" ht="29.1" customHeight="1">
      <c r="A26" s="53" t="s">
        <v>112</v>
      </c>
      <c r="B26" s="28"/>
      <c r="C26" s="28"/>
      <c r="D26" s="28"/>
      <c r="E26" s="28"/>
      <c r="F26" s="28"/>
      <c r="G26" s="28"/>
    </row>
    <row r="27" spans="1:7" ht="29.1" customHeight="1">
      <c r="A27" s="52" t="s">
        <v>113</v>
      </c>
      <c r="B27" s="30"/>
      <c r="C27" s="30"/>
      <c r="D27" s="30"/>
      <c r="E27" s="30"/>
      <c r="F27" s="30"/>
      <c r="G27" s="30"/>
    </row>
    <row r="28" spans="1:7" ht="29.1" customHeight="1">
      <c r="A28" s="53" t="s">
        <v>114</v>
      </c>
      <c r="B28" s="28"/>
      <c r="C28" s="28"/>
      <c r="D28" s="28"/>
      <c r="E28" s="28"/>
      <c r="F28" s="28"/>
      <c r="G28" s="28"/>
    </row>
    <row r="29" spans="1:7" ht="29.1" customHeight="1">
      <c r="A29" s="52" t="s">
        <v>115</v>
      </c>
      <c r="B29" s="30"/>
      <c r="C29" s="30"/>
      <c r="D29" s="30"/>
      <c r="E29" s="30"/>
      <c r="F29" s="30"/>
      <c r="G29" s="30"/>
    </row>
    <row r="30" spans="1:7" ht="29.1" customHeight="1">
      <c r="A30" s="53" t="s">
        <v>116</v>
      </c>
      <c r="B30" s="28"/>
      <c r="C30" s="28"/>
      <c r="D30" s="28"/>
      <c r="E30" s="28"/>
      <c r="F30" s="28"/>
      <c r="G30" s="28"/>
    </row>
    <row r="32" spans="1:7" ht="30" customHeight="1">
      <c r="A32" s="51" t="s">
        <v>117</v>
      </c>
      <c r="B32" s="28"/>
      <c r="C32" s="28"/>
      <c r="D32" s="28"/>
      <c r="E32" s="28"/>
      <c r="F32" s="28"/>
      <c r="G32" s="28"/>
    </row>
  </sheetData>
  <mergeCells count="22">
    <mergeCell ref="A27:G27"/>
    <mergeCell ref="A3:G3"/>
    <mergeCell ref="A12:G12"/>
    <mergeCell ref="A26:G26"/>
    <mergeCell ref="A5:G5"/>
    <mergeCell ref="A23:G23"/>
    <mergeCell ref="A32:G32"/>
    <mergeCell ref="A14:G14"/>
    <mergeCell ref="A17:G17"/>
    <mergeCell ref="A1:G2"/>
    <mergeCell ref="A8:G8"/>
    <mergeCell ref="A22:G22"/>
    <mergeCell ref="A29:G29"/>
    <mergeCell ref="A28:G28"/>
    <mergeCell ref="A9:G9"/>
    <mergeCell ref="A24:G24"/>
    <mergeCell ref="A30:G30"/>
    <mergeCell ref="A15:G15"/>
    <mergeCell ref="A11:G11"/>
    <mergeCell ref="A6:G6"/>
    <mergeCell ref="A25:G25"/>
    <mergeCell ref="A18:G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A2E8A"/>
  </sheetPr>
  <dimension ref="A1:F19"/>
  <sheetViews>
    <sheetView showGridLines="0" workbookViewId="0">
      <selection activeCell="J24" sqref="J24"/>
    </sheetView>
  </sheetViews>
  <sheetFormatPr defaultRowHeight="14.25"/>
  <cols>
    <col min="1" max="1" width="20" customWidth="1"/>
    <col min="2" max="2" width="16" customWidth="1"/>
    <col min="3" max="3" width="28" customWidth="1"/>
    <col min="4" max="4" width="22" customWidth="1"/>
    <col min="5" max="5" width="20" customWidth="1"/>
    <col min="6" max="6" width="15" customWidth="1"/>
  </cols>
  <sheetData>
    <row r="1" spans="1:6" ht="23.1" customHeight="1">
      <c r="A1" s="36" t="s">
        <v>26</v>
      </c>
      <c r="B1" s="37"/>
      <c r="C1" s="37"/>
      <c r="D1" s="37"/>
      <c r="E1" s="37"/>
      <c r="F1" s="37"/>
    </row>
    <row r="2" spans="1:6" ht="23.1" customHeight="1">
      <c r="A2" s="37"/>
      <c r="B2" s="37"/>
      <c r="C2" s="37"/>
      <c r="D2" s="37"/>
      <c r="E2" s="37"/>
      <c r="F2" s="37"/>
    </row>
    <row r="3" spans="1:6" ht="23.1" customHeight="1">
      <c r="A3" s="45" t="s">
        <v>27</v>
      </c>
      <c r="B3" s="34"/>
      <c r="C3" s="34"/>
      <c r="D3" s="34"/>
      <c r="E3" s="34"/>
      <c r="F3" s="34"/>
    </row>
    <row r="5" spans="1:6">
      <c r="A5" s="43" t="s">
        <v>28</v>
      </c>
      <c r="B5" s="44"/>
      <c r="C5" s="44"/>
      <c r="D5" s="44"/>
      <c r="E5" s="44"/>
      <c r="F5" s="44"/>
    </row>
    <row r="7" spans="1:6" ht="29.1" customHeight="1">
      <c r="A7" s="26" t="s">
        <v>29</v>
      </c>
      <c r="B7" s="26" t="s">
        <v>30</v>
      </c>
      <c r="C7" s="26" t="s">
        <v>31</v>
      </c>
      <c r="D7" s="26" t="s">
        <v>32</v>
      </c>
      <c r="E7" s="26" t="s">
        <v>33</v>
      </c>
    </row>
    <row r="8" spans="1:6" ht="23.1" customHeight="1">
      <c r="A8" t="s">
        <v>34</v>
      </c>
      <c r="B8" s="10">
        <v>0.03</v>
      </c>
      <c r="C8" s="11"/>
      <c r="D8" s="12" t="str">
        <f>IF(C8="","",MAX(C8,Resultado!$C$5))</f>
        <v/>
      </c>
      <c r="E8" s="13" t="str">
        <f>IF(C8="","Não informado",IF(C8&gt;Resultado!$C$6,"Após período","Considerar"))</f>
        <v>Não informado</v>
      </c>
    </row>
    <row r="9" spans="1:6" ht="23.1" customHeight="1">
      <c r="A9" t="s">
        <v>35</v>
      </c>
      <c r="B9" s="10">
        <v>0.06</v>
      </c>
      <c r="C9" s="11"/>
      <c r="D9" s="12" t="str">
        <f>IF(C9="","",MAX(C9,Resultado!$C$5))</f>
        <v/>
      </c>
      <c r="E9" s="13" t="str">
        <f>IF(C9="","Não informado",IF(C9&gt;Resultado!$C$6,"Após período","Considerar"))</f>
        <v>Não informado</v>
      </c>
    </row>
    <row r="10" spans="1:6" ht="23.1" customHeight="1">
      <c r="A10" t="s">
        <v>36</v>
      </c>
      <c r="B10" s="10">
        <v>0.09</v>
      </c>
      <c r="C10" s="11"/>
      <c r="D10" s="12" t="str">
        <f>IF(C10="","",MAX(C10,Resultado!$C$5))</f>
        <v/>
      </c>
      <c r="E10" s="13" t="str">
        <f>IF(C10="","Não informado",IF(C10&gt;Resultado!$C$6,"Após período","Considerar"))</f>
        <v>Não informado</v>
      </c>
    </row>
    <row r="11" spans="1:6" ht="23.1" customHeight="1">
      <c r="A11" t="s">
        <v>37</v>
      </c>
      <c r="B11" s="10">
        <v>0.12</v>
      </c>
      <c r="C11" s="11"/>
      <c r="D11" s="12" t="str">
        <f>IF(C11="","",MAX(C11,Resultado!$C$5))</f>
        <v/>
      </c>
      <c r="E11" s="13" t="str">
        <f>IF(C11="","Não informado",IF(C11&gt;Resultado!$C$6,"Após período","Considerar"))</f>
        <v>Não informado</v>
      </c>
    </row>
    <row r="12" spans="1:6" ht="23.1" customHeight="1">
      <c r="A12" t="s">
        <v>38</v>
      </c>
      <c r="B12" s="10">
        <v>0.15</v>
      </c>
      <c r="C12" s="11"/>
      <c r="D12" s="12" t="str">
        <f>IF(C12="","",MAX(C12,Resultado!$C$5))</f>
        <v/>
      </c>
      <c r="E12" s="13" t="str">
        <f>IF(C12="","Não informado",IF(C12&gt;Resultado!$C$6,"Após período","Considerar"))</f>
        <v>Não informado</v>
      </c>
    </row>
    <row r="15" spans="1:6" ht="24" customHeight="1">
      <c r="A15" s="46" t="s">
        <v>39</v>
      </c>
      <c r="B15" s="28"/>
      <c r="C15" s="28"/>
      <c r="D15" s="28"/>
      <c r="E15" s="28"/>
      <c r="F15" s="28"/>
    </row>
    <row r="16" spans="1:6" ht="24" customHeight="1">
      <c r="A16" s="28"/>
      <c r="B16" s="28"/>
      <c r="C16" s="28"/>
      <c r="D16" s="28"/>
      <c r="E16" s="28"/>
      <c r="F16" s="28"/>
    </row>
    <row r="18" spans="1:6">
      <c r="A18" s="41" t="s">
        <v>40</v>
      </c>
      <c r="B18" s="28"/>
      <c r="C18" s="28"/>
      <c r="D18" s="28"/>
      <c r="E18" s="28"/>
      <c r="F18" s="28"/>
    </row>
    <row r="19" spans="1:6">
      <c r="A19" s="28"/>
      <c r="B19" s="28"/>
      <c r="C19" s="28"/>
      <c r="D19" s="28"/>
      <c r="E19" s="28"/>
      <c r="F19" s="28"/>
    </row>
  </sheetData>
  <mergeCells count="5">
    <mergeCell ref="A18:F19"/>
    <mergeCell ref="A5:F5"/>
    <mergeCell ref="A1:F2"/>
    <mergeCell ref="A3:F3"/>
    <mergeCell ref="A15:F16"/>
  </mergeCells>
  <conditionalFormatting sqref="E8:E12">
    <cfRule type="expression" dxfId="1" priority="1">
      <formula>E8="Após período"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A2E8A"/>
  </sheetPr>
  <dimension ref="A1:F41"/>
  <sheetViews>
    <sheetView showGridLines="0" workbookViewId="0">
      <selection activeCell="I13" sqref="I13"/>
    </sheetView>
  </sheetViews>
  <sheetFormatPr defaultRowHeight="14.25"/>
  <cols>
    <col min="1" max="1" width="21" customWidth="1"/>
    <col min="2" max="3" width="29" customWidth="1"/>
    <col min="4" max="4" width="18" customWidth="1"/>
    <col min="5" max="6" width="14" customWidth="1"/>
  </cols>
  <sheetData>
    <row r="1" spans="1:6" ht="23.1" customHeight="1">
      <c r="A1" s="36" t="s">
        <v>41</v>
      </c>
      <c r="B1" s="37"/>
      <c r="C1" s="37"/>
      <c r="D1" s="37"/>
      <c r="E1" s="37"/>
      <c r="F1" s="37"/>
    </row>
    <row r="2" spans="1:6" ht="23.1" customHeight="1">
      <c r="A2" s="37"/>
      <c r="B2" s="37"/>
      <c r="C2" s="37"/>
      <c r="D2" s="37"/>
      <c r="E2" s="37"/>
      <c r="F2" s="37"/>
    </row>
    <row r="3" spans="1:6" ht="23.1" customHeight="1">
      <c r="A3" s="45" t="s">
        <v>42</v>
      </c>
      <c r="B3" s="34"/>
      <c r="C3" s="34"/>
      <c r="D3" s="34"/>
      <c r="E3" s="34"/>
      <c r="F3" s="34"/>
    </row>
    <row r="5" spans="1:6">
      <c r="A5" s="43" t="s">
        <v>43</v>
      </c>
      <c r="B5" s="44"/>
      <c r="C5" s="44"/>
      <c r="D5" s="44"/>
      <c r="E5" s="44"/>
      <c r="F5" s="44"/>
    </row>
    <row r="7" spans="1:6" ht="29.1" customHeight="1">
      <c r="A7" s="26" t="s">
        <v>44</v>
      </c>
      <c r="B7" s="26" t="s">
        <v>45</v>
      </c>
      <c r="C7" s="56" t="s">
        <v>46</v>
      </c>
      <c r="D7" s="26" t="s">
        <v>47</v>
      </c>
    </row>
    <row r="8" spans="1:6" ht="23.1" customHeight="1">
      <c r="A8" t="s">
        <v>119</v>
      </c>
      <c r="B8" s="14">
        <f>Resultado!$C$5</f>
        <v>44562</v>
      </c>
      <c r="C8" s="15"/>
      <c r="D8" s="13" t="str">
        <f>IF(AND(ISNUMBER(C8),C8&gt;0),"OK","PREENCHER")</f>
        <v>PREENCHER</v>
      </c>
    </row>
    <row r="9" spans="1:6" ht="23.1" customHeight="1">
      <c r="A9" t="s">
        <v>48</v>
      </c>
      <c r="B9" s="11"/>
      <c r="C9" s="15"/>
      <c r="D9" s="13" t="str">
        <f>IF(AND(B9="",C9=""),"",IF(OR(NOT(ISNUMBER(B9)),NOT(ISNUMBER(C9)),C9&lt;=0,B9&lt;=MAX($B$8:B8),B9&gt;Resultado!$C$6),"VERIFICAR","OK"))</f>
        <v/>
      </c>
    </row>
    <row r="10" spans="1:6" ht="23.1" customHeight="1">
      <c r="A10" t="s">
        <v>49</v>
      </c>
      <c r="B10" s="11"/>
      <c r="C10" s="15"/>
      <c r="D10" s="13" t="str">
        <f>IF(AND(B10="",C10=""),"",IF(OR(NOT(ISNUMBER(B10)),NOT(ISNUMBER(C10)),C10&lt;=0,B10&lt;=MAX($B$8:B9),B10&gt;Resultado!$C$6),"VERIFICAR","OK"))</f>
        <v/>
      </c>
    </row>
    <row r="11" spans="1:6" ht="23.1" customHeight="1">
      <c r="A11" t="s">
        <v>50</v>
      </c>
      <c r="B11" s="11"/>
      <c r="C11" s="15"/>
      <c r="D11" s="13" t="str">
        <f>IF(AND(B11="",C11=""),"",IF(OR(NOT(ISNUMBER(B11)),NOT(ISNUMBER(C11)),C11&lt;=0,B11&lt;=MAX($B$8:B10),B11&gt;Resultado!$C$6),"VERIFICAR","OK"))</f>
        <v/>
      </c>
    </row>
    <row r="12" spans="1:6" ht="23.1" customHeight="1">
      <c r="A12" t="s">
        <v>51</v>
      </c>
      <c r="B12" s="11"/>
      <c r="C12" s="15"/>
      <c r="D12" s="13" t="str">
        <f>IF(AND(B12="",C12=""),"",IF(OR(NOT(ISNUMBER(B12)),NOT(ISNUMBER(C12)),C12&lt;=0,B12&lt;=MAX($B$8:B11),B12&gt;Resultado!$C$6),"VERIFICAR","OK"))</f>
        <v/>
      </c>
    </row>
    <row r="13" spans="1:6" ht="23.1" customHeight="1">
      <c r="A13" t="s">
        <v>52</v>
      </c>
      <c r="B13" s="11"/>
      <c r="C13" s="15"/>
      <c r="D13" s="13" t="str">
        <f>IF(AND(B13="",C13=""),"",IF(OR(NOT(ISNUMBER(B13)),NOT(ISNUMBER(C13)),C13&lt;=0,B13&lt;=MAX($B$8:B12),B13&gt;Resultado!$C$6),"VERIFICAR","OK"))</f>
        <v/>
      </c>
    </row>
    <row r="14" spans="1:6" ht="23.1" customHeight="1">
      <c r="A14" t="s">
        <v>53</v>
      </c>
      <c r="B14" s="11"/>
      <c r="C14" s="15"/>
      <c r="D14" s="13" t="str">
        <f>IF(AND(B14="",C14=""),"",IF(OR(NOT(ISNUMBER(B14)),NOT(ISNUMBER(C14)),C14&lt;=0,B14&lt;=MAX($B$8:B13),B14&gt;Resultado!$C$6),"VERIFICAR","OK"))</f>
        <v/>
      </c>
    </row>
    <row r="15" spans="1:6" ht="23.1" customHeight="1">
      <c r="A15" t="s">
        <v>54</v>
      </c>
      <c r="B15" s="11"/>
      <c r="C15" s="15"/>
      <c r="D15" s="13" t="str">
        <f>IF(AND(B15="",C15=""),"",IF(OR(NOT(ISNUMBER(B15)),NOT(ISNUMBER(C15)),C15&lt;=0,B15&lt;=MAX($B$8:B14),B15&gt;Resultado!$C$6),"VERIFICAR","OK"))</f>
        <v/>
      </c>
    </row>
    <row r="16" spans="1:6" ht="23.1" customHeight="1">
      <c r="A16" t="s">
        <v>55</v>
      </c>
      <c r="B16" s="11"/>
      <c r="C16" s="15"/>
      <c r="D16" s="13" t="str">
        <f>IF(AND(B16="",C16=""),"",IF(OR(NOT(ISNUMBER(B16)),NOT(ISNUMBER(C16)),C16&lt;=0,B16&lt;=MAX($B$8:B15),B16&gt;Resultado!$C$6),"VERIFICAR","OK"))</f>
        <v/>
      </c>
    </row>
    <row r="17" spans="1:4" ht="23.1" customHeight="1">
      <c r="A17" t="s">
        <v>56</v>
      </c>
      <c r="B17" s="11"/>
      <c r="C17" s="15"/>
      <c r="D17" s="13" t="str">
        <f>IF(AND(B17="",C17=""),"",IF(OR(NOT(ISNUMBER(B17)),NOT(ISNUMBER(C17)),C17&lt;=0,B17&lt;=MAX($B$8:B16),B17&gt;Resultado!$C$6),"VERIFICAR","OK"))</f>
        <v/>
      </c>
    </row>
    <row r="18" spans="1:4" ht="23.1" customHeight="1">
      <c r="A18" t="s">
        <v>57</v>
      </c>
      <c r="B18" s="11"/>
      <c r="C18" s="15"/>
      <c r="D18" s="13" t="str">
        <f>IF(AND(B18="",C18=""),"",IF(OR(NOT(ISNUMBER(B18)),NOT(ISNUMBER(C18)),C18&lt;=0,B18&lt;=MAX($B$8:B17),B18&gt;Resultado!$C$6),"VERIFICAR","OK"))</f>
        <v/>
      </c>
    </row>
    <row r="19" spans="1:4" ht="23.1" customHeight="1">
      <c r="A19" t="s">
        <v>58</v>
      </c>
      <c r="B19" s="11"/>
      <c r="C19" s="15"/>
      <c r="D19" s="13" t="str">
        <f>IF(AND(B19="",C19=""),"",IF(OR(NOT(ISNUMBER(B19)),NOT(ISNUMBER(C19)),C19&lt;=0,B19&lt;=MAX($B$8:B18),B19&gt;Resultado!$C$6),"VERIFICAR","OK"))</f>
        <v/>
      </c>
    </row>
    <row r="20" spans="1:4" ht="23.1" customHeight="1">
      <c r="A20" t="s">
        <v>59</v>
      </c>
      <c r="B20" s="11"/>
      <c r="C20" s="15"/>
      <c r="D20" s="13" t="str">
        <f>IF(AND(B20="",C20=""),"",IF(OR(NOT(ISNUMBER(B20)),NOT(ISNUMBER(C20)),C20&lt;=0,B20&lt;=MAX($B$8:B19),B20&gt;Resultado!$C$6),"VERIFICAR","OK"))</f>
        <v/>
      </c>
    </row>
    <row r="21" spans="1:4" ht="23.1" customHeight="1">
      <c r="A21" t="s">
        <v>60</v>
      </c>
      <c r="B21" s="11"/>
      <c r="C21" s="15"/>
      <c r="D21" s="13" t="str">
        <f>IF(AND(B21="",C21=""),"",IF(OR(NOT(ISNUMBER(B21)),NOT(ISNUMBER(C21)),C21&lt;=0,B21&lt;=MAX($B$8:B20),B21&gt;Resultado!$C$6),"VERIFICAR","OK"))</f>
        <v/>
      </c>
    </row>
    <row r="22" spans="1:4" ht="23.1" customHeight="1">
      <c r="A22" t="s">
        <v>61</v>
      </c>
      <c r="B22" s="11"/>
      <c r="C22" s="15"/>
      <c r="D22" s="13" t="str">
        <f>IF(AND(B22="",C22=""),"",IF(OR(NOT(ISNUMBER(B22)),NOT(ISNUMBER(C22)),C22&lt;=0,B22&lt;=MAX($B$8:B21),B22&gt;Resultado!$C$6),"VERIFICAR","OK"))</f>
        <v/>
      </c>
    </row>
    <row r="23" spans="1:4" ht="23.1" customHeight="1">
      <c r="A23" t="s">
        <v>62</v>
      </c>
      <c r="B23" s="11"/>
      <c r="C23" s="15"/>
      <c r="D23" s="13" t="str">
        <f>IF(AND(B23="",C23=""),"",IF(OR(NOT(ISNUMBER(B23)),NOT(ISNUMBER(C23)),C23&lt;=0,B23&lt;=MAX($B$8:B22),B23&gt;Resultado!$C$6),"VERIFICAR","OK"))</f>
        <v/>
      </c>
    </row>
    <row r="24" spans="1:4" ht="23.1" customHeight="1">
      <c r="A24" t="s">
        <v>63</v>
      </c>
      <c r="B24" s="11"/>
      <c r="C24" s="15"/>
      <c r="D24" s="13" t="str">
        <f>IF(AND(B24="",C24=""),"",IF(OR(NOT(ISNUMBER(B24)),NOT(ISNUMBER(C24)),C24&lt;=0,B24&lt;=MAX($B$8:B23),B24&gt;Resultado!$C$6),"VERIFICAR","OK"))</f>
        <v/>
      </c>
    </row>
    <row r="25" spans="1:4" ht="23.1" customHeight="1">
      <c r="A25" t="s">
        <v>64</v>
      </c>
      <c r="B25" s="11"/>
      <c r="C25" s="15"/>
      <c r="D25" s="13" t="str">
        <f>IF(AND(B25="",C25=""),"",IF(OR(NOT(ISNUMBER(B25)),NOT(ISNUMBER(C25)),C25&lt;=0,B25&lt;=MAX($B$8:B24),B25&gt;Resultado!$C$6),"VERIFICAR","OK"))</f>
        <v/>
      </c>
    </row>
    <row r="26" spans="1:4" ht="23.1" customHeight="1">
      <c r="A26" t="s">
        <v>65</v>
      </c>
      <c r="B26" s="11"/>
      <c r="C26" s="15"/>
      <c r="D26" s="13" t="str">
        <f>IF(AND(B26="",C26=""),"",IF(OR(NOT(ISNUMBER(B26)),NOT(ISNUMBER(C26)),C26&lt;=0,B26&lt;=MAX($B$8:B25),B26&gt;Resultado!$C$6),"VERIFICAR","OK"))</f>
        <v/>
      </c>
    </row>
    <row r="27" spans="1:4" ht="23.1" customHeight="1">
      <c r="A27" t="s">
        <v>66</v>
      </c>
      <c r="B27" s="11"/>
      <c r="C27" s="15"/>
      <c r="D27" s="13" t="str">
        <f>IF(AND(B27="",C27=""),"",IF(OR(NOT(ISNUMBER(B27)),NOT(ISNUMBER(C27)),C27&lt;=0,B27&lt;=MAX($B$8:B26),B27&gt;Resultado!$C$6),"VERIFICAR","OK"))</f>
        <v/>
      </c>
    </row>
    <row r="28" spans="1:4" ht="23.1" customHeight="1">
      <c r="A28" t="s">
        <v>67</v>
      </c>
      <c r="B28" s="11"/>
      <c r="C28" s="15"/>
      <c r="D28" s="13" t="str">
        <f>IF(AND(B28="",C28=""),"",IF(OR(NOT(ISNUMBER(B28)),NOT(ISNUMBER(C28)),C28&lt;=0,B28&lt;=MAX($B$8:B27),B28&gt;Resultado!$C$6),"VERIFICAR","OK"))</f>
        <v/>
      </c>
    </row>
    <row r="29" spans="1:4" ht="23.1" customHeight="1">
      <c r="A29" t="s">
        <v>68</v>
      </c>
      <c r="B29" s="11"/>
      <c r="C29" s="15"/>
      <c r="D29" s="13" t="str">
        <f>IF(AND(B29="",C29=""),"",IF(OR(NOT(ISNUMBER(B29)),NOT(ISNUMBER(C29)),C29&lt;=0,B29&lt;=MAX($B$8:B28),B29&gt;Resultado!$C$6),"VERIFICAR","OK"))</f>
        <v/>
      </c>
    </row>
    <row r="30" spans="1:4" ht="23.1" customHeight="1">
      <c r="A30" t="s">
        <v>69</v>
      </c>
      <c r="B30" s="11"/>
      <c r="C30" s="15"/>
      <c r="D30" s="13" t="str">
        <f>IF(AND(B30="",C30=""),"",IF(OR(NOT(ISNUMBER(B30)),NOT(ISNUMBER(C30)),C30&lt;=0,B30&lt;=MAX($B$8:B29),B30&gt;Resultado!$C$6),"VERIFICAR","OK"))</f>
        <v/>
      </c>
    </row>
    <row r="31" spans="1:4" ht="23.1" customHeight="1">
      <c r="A31" t="s">
        <v>70</v>
      </c>
      <c r="B31" s="11"/>
      <c r="C31" s="15"/>
      <c r="D31" s="13" t="str">
        <f>IF(AND(B31="",C31=""),"",IF(OR(NOT(ISNUMBER(B31)),NOT(ISNUMBER(C31)),C31&lt;=0,B31&lt;=MAX($B$8:B30),B31&gt;Resultado!$C$6),"VERIFICAR","OK"))</f>
        <v/>
      </c>
    </row>
    <row r="32" spans="1:4" ht="23.1" customHeight="1">
      <c r="A32" t="s">
        <v>71</v>
      </c>
      <c r="B32" s="11"/>
      <c r="C32" s="15"/>
      <c r="D32" s="13" t="str">
        <f>IF(AND(B32="",C32=""),"",IF(OR(NOT(ISNUMBER(B32)),NOT(ISNUMBER(C32)),C32&lt;=0,B32&lt;=MAX($B$8:B31),B32&gt;Resultado!$C$6),"VERIFICAR","OK"))</f>
        <v/>
      </c>
    </row>
    <row r="33" spans="1:6" ht="23.1" customHeight="1">
      <c r="A33" t="s">
        <v>72</v>
      </c>
      <c r="B33" s="11"/>
      <c r="C33" s="15"/>
      <c r="D33" s="13" t="str">
        <f>IF(AND(B33="",C33=""),"",IF(OR(NOT(ISNUMBER(B33)),NOT(ISNUMBER(C33)),C33&lt;=0,B33&lt;=MAX($B$8:B32),B33&gt;Resultado!$C$6),"VERIFICAR","OK"))</f>
        <v/>
      </c>
    </row>
    <row r="34" spans="1:6" ht="23.1" customHeight="1">
      <c r="A34" t="s">
        <v>73</v>
      </c>
      <c r="B34" s="11"/>
      <c r="C34" s="15"/>
      <c r="D34" s="13" t="str">
        <f>IF(AND(B34="",C34=""),"",IF(OR(NOT(ISNUMBER(B34)),NOT(ISNUMBER(C34)),C34&lt;=0,B34&lt;=MAX($B$8:B33),B34&gt;Resultado!$C$6),"VERIFICAR","OK"))</f>
        <v/>
      </c>
    </row>
    <row r="35" spans="1:6" ht="23.1" customHeight="1">
      <c r="A35" t="s">
        <v>74</v>
      </c>
      <c r="B35" s="11"/>
      <c r="C35" s="15"/>
      <c r="D35" s="13" t="str">
        <f>IF(AND(B35="",C35=""),"",IF(OR(NOT(ISNUMBER(B35)),NOT(ISNUMBER(C35)),C35&lt;=0,B35&lt;=MAX($B$8:B34),B35&gt;Resultado!$C$6),"VERIFICAR","OK"))</f>
        <v/>
      </c>
    </row>
    <row r="36" spans="1:6" ht="23.1" customHeight="1">
      <c r="A36" t="s">
        <v>75</v>
      </c>
      <c r="B36" s="11"/>
      <c r="C36" s="15"/>
      <c r="D36" s="13" t="str">
        <f>IF(AND(B36="",C36=""),"",IF(OR(NOT(ISNUMBER(B36)),NOT(ISNUMBER(C36)),C36&lt;=0,B36&lt;=MAX($B$8:B35),B36&gt;Resultado!$C$6),"VERIFICAR","OK"))</f>
        <v/>
      </c>
    </row>
    <row r="37" spans="1:6" ht="23.1" customHeight="1">
      <c r="A37" t="s">
        <v>76</v>
      </c>
      <c r="B37" s="11"/>
      <c r="C37" s="15"/>
      <c r="D37" s="13" t="str">
        <f>IF(AND(B37="",C37=""),"",IF(OR(NOT(ISNUMBER(B37)),NOT(ISNUMBER(C37)),C37&lt;=0,B37&lt;=MAX($B$8:B36),B37&gt;Resultado!$C$6),"VERIFICAR","OK"))</f>
        <v/>
      </c>
    </row>
    <row r="40" spans="1:6">
      <c r="A40" s="47" t="s">
        <v>77</v>
      </c>
      <c r="B40" s="28"/>
      <c r="C40" s="28"/>
      <c r="D40" s="28"/>
      <c r="E40" s="28"/>
      <c r="F40" s="28"/>
    </row>
    <row r="41" spans="1:6">
      <c r="A41" s="28"/>
      <c r="B41" s="28"/>
      <c r="C41" s="28"/>
      <c r="D41" s="28"/>
      <c r="E41" s="28"/>
      <c r="F41" s="28"/>
    </row>
  </sheetData>
  <mergeCells count="4">
    <mergeCell ref="A3:F3"/>
    <mergeCell ref="A40:F41"/>
    <mergeCell ref="A5:F5"/>
    <mergeCell ref="A1:F2"/>
  </mergeCells>
  <conditionalFormatting sqref="D8:D37">
    <cfRule type="expression" dxfId="0" priority="1">
      <formula>D8="VERIFICAR"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A2E8A"/>
  </sheetPr>
  <dimension ref="A1:L65"/>
  <sheetViews>
    <sheetView showGridLines="0" workbookViewId="0">
      <selection activeCell="L7" sqref="L7"/>
    </sheetView>
  </sheetViews>
  <sheetFormatPr defaultRowHeight="14.25"/>
  <cols>
    <col min="1" max="1" width="17" customWidth="1"/>
    <col min="2" max="2" width="10" customWidth="1"/>
    <col min="3" max="4" width="26" customWidth="1"/>
    <col min="5" max="6" width="16" customWidth="1"/>
    <col min="7" max="7" width="17" customWidth="1"/>
    <col min="8" max="8" width="25" customWidth="1"/>
    <col min="9" max="9" width="34" customWidth="1"/>
    <col min="10" max="12" width="15" customWidth="1"/>
  </cols>
  <sheetData>
    <row r="1" spans="1:12" ht="23.1" customHeight="1">
      <c r="A1" s="36" t="s">
        <v>78</v>
      </c>
      <c r="B1" s="37"/>
      <c r="C1" s="37"/>
      <c r="D1" s="37"/>
      <c r="E1" s="37"/>
      <c r="F1" s="37"/>
      <c r="G1" s="37"/>
      <c r="H1" s="37"/>
      <c r="I1" s="37"/>
      <c r="J1" s="21"/>
      <c r="K1" s="22"/>
      <c r="L1" s="22"/>
    </row>
    <row r="2" spans="1:12" ht="23.1" customHeight="1">
      <c r="A2" s="37"/>
      <c r="B2" s="37"/>
      <c r="C2" s="37"/>
      <c r="D2" s="37"/>
      <c r="E2" s="37"/>
      <c r="F2" s="37"/>
      <c r="G2" s="37"/>
      <c r="H2" s="37"/>
      <c r="I2" s="37"/>
      <c r="J2" s="21"/>
      <c r="K2" s="22"/>
      <c r="L2" s="22"/>
    </row>
    <row r="3" spans="1:12" ht="23.1" customHeight="1">
      <c r="A3" s="45" t="s">
        <v>79</v>
      </c>
      <c r="B3" s="34"/>
      <c r="C3" s="34"/>
      <c r="D3" s="34"/>
      <c r="E3" s="34"/>
      <c r="F3" s="34"/>
      <c r="G3" s="34"/>
      <c r="H3" s="34"/>
      <c r="I3" s="34"/>
      <c r="K3" s="22"/>
      <c r="L3" s="22"/>
    </row>
    <row r="4" spans="1:12">
      <c r="K4" s="22"/>
      <c r="L4" s="22"/>
    </row>
    <row r="6" spans="1:12" ht="23.1" customHeight="1">
      <c r="A6" s="43" t="s">
        <v>80</v>
      </c>
      <c r="B6" s="44"/>
      <c r="C6" s="44"/>
      <c r="D6" s="44"/>
      <c r="E6" s="44"/>
      <c r="F6" s="44"/>
      <c r="G6" s="44"/>
      <c r="H6" s="44"/>
      <c r="I6" s="44"/>
    </row>
    <row r="7" spans="1:12" ht="29.1" customHeight="1">
      <c r="A7" s="26" t="s">
        <v>81</v>
      </c>
      <c r="B7" s="26" t="s">
        <v>12</v>
      </c>
      <c r="C7" s="26" t="s">
        <v>82</v>
      </c>
      <c r="D7" s="26" t="s">
        <v>83</v>
      </c>
      <c r="E7" s="26" t="s">
        <v>84</v>
      </c>
      <c r="F7" s="26" t="s">
        <v>85</v>
      </c>
      <c r="G7" s="26" t="s">
        <v>10</v>
      </c>
      <c r="H7" s="26" t="s">
        <v>86</v>
      </c>
      <c r="I7" s="6" t="s">
        <v>87</v>
      </c>
    </row>
    <row r="8" spans="1:12">
      <c r="A8" s="16">
        <v>44562</v>
      </c>
      <c r="B8">
        <f t="shared" ref="B8:B39" si="0">YEAR(A8)</f>
        <v>2022</v>
      </c>
      <c r="C8" s="8">
        <f>'Base diária'!C8</f>
        <v>0</v>
      </c>
      <c r="D8" s="8">
        <f>'Base diária'!C38</f>
        <v>0</v>
      </c>
      <c r="E8" s="10">
        <f>'Base diária'!D8</f>
        <v>0</v>
      </c>
      <c r="F8" s="10">
        <f>'Base diária'!D38</f>
        <v>0</v>
      </c>
      <c r="G8" s="17">
        <f>COUNTIF('Base diária'!D8:D38,"&gt;0")</f>
        <v>0</v>
      </c>
      <c r="H8" s="8">
        <f>ROUND(SUM('Base diária'!F8:F38),2)</f>
        <v>0</v>
      </c>
      <c r="I8" t="str">
        <f t="shared" ref="I8:I39" si="1">IF(C8&lt;&gt;D8,"Vencimento alterado; ","")&amp;IF(E8&lt;&gt;F8,"Percentual alterado","")</f>
        <v/>
      </c>
    </row>
    <row r="9" spans="1:12">
      <c r="A9" s="16">
        <v>44593</v>
      </c>
      <c r="B9">
        <f t="shared" si="0"/>
        <v>2022</v>
      </c>
      <c r="C9" s="8">
        <f>'Base diária'!C39</f>
        <v>0</v>
      </c>
      <c r="D9" s="8">
        <f>'Base diária'!C66</f>
        <v>0</v>
      </c>
      <c r="E9" s="10">
        <f>'Base diária'!D39</f>
        <v>0</v>
      </c>
      <c r="F9" s="10">
        <f>'Base diária'!D66</f>
        <v>0</v>
      </c>
      <c r="G9" s="17">
        <f>COUNTIF('Base diária'!D39:D66,"&gt;0")</f>
        <v>0</v>
      </c>
      <c r="H9" s="8">
        <f>ROUND(SUM('Base diária'!F39:F66),2)</f>
        <v>0</v>
      </c>
      <c r="I9" t="str">
        <f t="shared" si="1"/>
        <v/>
      </c>
    </row>
    <row r="10" spans="1:12">
      <c r="A10" s="16">
        <v>44621</v>
      </c>
      <c r="B10">
        <f t="shared" si="0"/>
        <v>2022</v>
      </c>
      <c r="C10" s="8">
        <f>'Base diária'!C67</f>
        <v>0</v>
      </c>
      <c r="D10" s="8">
        <f>'Base diária'!C97</f>
        <v>0</v>
      </c>
      <c r="E10" s="10">
        <f>'Base diária'!D67</f>
        <v>0</v>
      </c>
      <c r="F10" s="10">
        <f>'Base diária'!D97</f>
        <v>0</v>
      </c>
      <c r="G10" s="17">
        <f>COUNTIF('Base diária'!D67:D97,"&gt;0")</f>
        <v>0</v>
      </c>
      <c r="H10" s="8">
        <f>ROUND(SUM('Base diária'!F67:F97),2)</f>
        <v>0</v>
      </c>
      <c r="I10" t="str">
        <f t="shared" si="1"/>
        <v/>
      </c>
    </row>
    <row r="11" spans="1:12">
      <c r="A11" s="16">
        <v>44652</v>
      </c>
      <c r="B11">
        <f t="shared" si="0"/>
        <v>2022</v>
      </c>
      <c r="C11" s="8">
        <f>'Base diária'!C98</f>
        <v>0</v>
      </c>
      <c r="D11" s="8">
        <f>'Base diária'!C127</f>
        <v>0</v>
      </c>
      <c r="E11" s="10">
        <f>'Base diária'!D98</f>
        <v>0</v>
      </c>
      <c r="F11" s="10">
        <f>'Base diária'!D127</f>
        <v>0</v>
      </c>
      <c r="G11" s="17">
        <f>COUNTIF('Base diária'!D98:D127,"&gt;0")</f>
        <v>0</v>
      </c>
      <c r="H11" s="8">
        <f>ROUND(SUM('Base diária'!F98:F127),2)</f>
        <v>0</v>
      </c>
      <c r="I11" t="str">
        <f t="shared" si="1"/>
        <v/>
      </c>
    </row>
    <row r="12" spans="1:12">
      <c r="A12" s="16">
        <v>44682</v>
      </c>
      <c r="B12">
        <f t="shared" si="0"/>
        <v>2022</v>
      </c>
      <c r="C12" s="8">
        <f>'Base diária'!C128</f>
        <v>0</v>
      </c>
      <c r="D12" s="8">
        <f>'Base diária'!C158</f>
        <v>0</v>
      </c>
      <c r="E12" s="10">
        <f>'Base diária'!D128</f>
        <v>0</v>
      </c>
      <c r="F12" s="10">
        <f>'Base diária'!D158</f>
        <v>0</v>
      </c>
      <c r="G12" s="17">
        <f>COUNTIF('Base diária'!D128:D158,"&gt;0")</f>
        <v>0</v>
      </c>
      <c r="H12" s="8">
        <f>ROUND(SUM('Base diária'!F128:F158),2)</f>
        <v>0</v>
      </c>
      <c r="I12" t="str">
        <f t="shared" si="1"/>
        <v/>
      </c>
    </row>
    <row r="13" spans="1:12">
      <c r="A13" s="16">
        <v>44713</v>
      </c>
      <c r="B13">
        <f t="shared" si="0"/>
        <v>2022</v>
      </c>
      <c r="C13" s="8">
        <f>'Base diária'!C159</f>
        <v>0</v>
      </c>
      <c r="D13" s="8">
        <f>'Base diária'!C188</f>
        <v>0</v>
      </c>
      <c r="E13" s="10">
        <f>'Base diária'!D159</f>
        <v>0</v>
      </c>
      <c r="F13" s="10">
        <f>'Base diária'!D188</f>
        <v>0</v>
      </c>
      <c r="G13" s="17">
        <f>COUNTIF('Base diária'!D159:D188,"&gt;0")</f>
        <v>0</v>
      </c>
      <c r="H13" s="8">
        <f>ROUND(SUM('Base diária'!F159:F188),2)</f>
        <v>0</v>
      </c>
      <c r="I13" t="str">
        <f t="shared" si="1"/>
        <v/>
      </c>
    </row>
    <row r="14" spans="1:12">
      <c r="A14" s="16">
        <v>44743</v>
      </c>
      <c r="B14">
        <f t="shared" si="0"/>
        <v>2022</v>
      </c>
      <c r="C14" s="8">
        <f>'Base diária'!C189</f>
        <v>0</v>
      </c>
      <c r="D14" s="8">
        <f>'Base diária'!C219</f>
        <v>0</v>
      </c>
      <c r="E14" s="10">
        <f>'Base diária'!D189</f>
        <v>0</v>
      </c>
      <c r="F14" s="10">
        <f>'Base diária'!D219</f>
        <v>0</v>
      </c>
      <c r="G14" s="17">
        <f>COUNTIF('Base diária'!D189:D219,"&gt;0")</f>
        <v>0</v>
      </c>
      <c r="H14" s="8">
        <f>ROUND(SUM('Base diária'!F189:F219),2)</f>
        <v>0</v>
      </c>
      <c r="I14" t="str">
        <f t="shared" si="1"/>
        <v/>
      </c>
    </row>
    <row r="15" spans="1:12">
      <c r="A15" s="16">
        <v>44774</v>
      </c>
      <c r="B15">
        <f t="shared" si="0"/>
        <v>2022</v>
      </c>
      <c r="C15" s="8">
        <f>'Base diária'!C220</f>
        <v>0</v>
      </c>
      <c r="D15" s="8">
        <f>'Base diária'!C250</f>
        <v>0</v>
      </c>
      <c r="E15" s="10">
        <f>'Base diária'!D220</f>
        <v>0</v>
      </c>
      <c r="F15" s="10">
        <f>'Base diária'!D250</f>
        <v>0</v>
      </c>
      <c r="G15" s="17">
        <f>COUNTIF('Base diária'!D220:D250,"&gt;0")</f>
        <v>0</v>
      </c>
      <c r="H15" s="8">
        <f>ROUND(SUM('Base diária'!F220:F250),2)</f>
        <v>0</v>
      </c>
      <c r="I15" t="str">
        <f t="shared" si="1"/>
        <v/>
      </c>
    </row>
    <row r="16" spans="1:12">
      <c r="A16" s="16">
        <v>44805</v>
      </c>
      <c r="B16">
        <f t="shared" si="0"/>
        <v>2022</v>
      </c>
      <c r="C16" s="8">
        <f>'Base diária'!C251</f>
        <v>0</v>
      </c>
      <c r="D16" s="8">
        <f>'Base diária'!C280</f>
        <v>0</v>
      </c>
      <c r="E16" s="10">
        <f>'Base diária'!D251</f>
        <v>0</v>
      </c>
      <c r="F16" s="10">
        <f>'Base diária'!D280</f>
        <v>0</v>
      </c>
      <c r="G16" s="17">
        <f>COUNTIF('Base diária'!D251:D280,"&gt;0")</f>
        <v>0</v>
      </c>
      <c r="H16" s="8">
        <f>ROUND(SUM('Base diária'!F251:F280),2)</f>
        <v>0</v>
      </c>
      <c r="I16" t="str">
        <f t="shared" si="1"/>
        <v/>
      </c>
    </row>
    <row r="17" spans="1:9">
      <c r="A17" s="16">
        <v>44835</v>
      </c>
      <c r="B17">
        <f t="shared" si="0"/>
        <v>2022</v>
      </c>
      <c r="C17" s="8">
        <f>'Base diária'!C281</f>
        <v>0</v>
      </c>
      <c r="D17" s="8">
        <f>'Base diária'!C311</f>
        <v>0</v>
      </c>
      <c r="E17" s="10">
        <f>'Base diária'!D281</f>
        <v>0</v>
      </c>
      <c r="F17" s="10">
        <f>'Base diária'!D311</f>
        <v>0</v>
      </c>
      <c r="G17" s="17">
        <f>COUNTIF('Base diária'!D281:D311,"&gt;0")</f>
        <v>0</v>
      </c>
      <c r="H17" s="8">
        <f>ROUND(SUM('Base diária'!F281:F311),2)</f>
        <v>0</v>
      </c>
      <c r="I17" t="str">
        <f t="shared" si="1"/>
        <v/>
      </c>
    </row>
    <row r="18" spans="1:9">
      <c r="A18" s="16">
        <v>44866</v>
      </c>
      <c r="B18">
        <f t="shared" si="0"/>
        <v>2022</v>
      </c>
      <c r="C18" s="8">
        <f>'Base diária'!C312</f>
        <v>0</v>
      </c>
      <c r="D18" s="8">
        <f>'Base diária'!C341</f>
        <v>0</v>
      </c>
      <c r="E18" s="10">
        <f>'Base diária'!D312</f>
        <v>0</v>
      </c>
      <c r="F18" s="10">
        <f>'Base diária'!D341</f>
        <v>0</v>
      </c>
      <c r="G18" s="17">
        <f>COUNTIF('Base diária'!D312:D341,"&gt;0")</f>
        <v>0</v>
      </c>
      <c r="H18" s="8">
        <f>ROUND(SUM('Base diária'!F312:F341),2)</f>
        <v>0</v>
      </c>
      <c r="I18" t="str">
        <f t="shared" si="1"/>
        <v/>
      </c>
    </row>
    <row r="19" spans="1:9">
      <c r="A19" s="16">
        <v>44896</v>
      </c>
      <c r="B19">
        <f t="shared" si="0"/>
        <v>2022</v>
      </c>
      <c r="C19" s="8">
        <f>'Base diária'!C342</f>
        <v>0</v>
      </c>
      <c r="D19" s="8">
        <f>'Base diária'!C372</f>
        <v>0</v>
      </c>
      <c r="E19" s="10">
        <f>'Base diária'!D342</f>
        <v>0</v>
      </c>
      <c r="F19" s="10">
        <f>'Base diária'!D372</f>
        <v>0</v>
      </c>
      <c r="G19" s="17">
        <f>COUNTIF('Base diária'!D342:D372,"&gt;0")</f>
        <v>0</v>
      </c>
      <c r="H19" s="8">
        <f>ROUND(SUM('Base diária'!F342:F372),2)</f>
        <v>0</v>
      </c>
      <c r="I19" t="str">
        <f t="shared" si="1"/>
        <v/>
      </c>
    </row>
    <row r="20" spans="1:9">
      <c r="A20" s="16">
        <v>44927</v>
      </c>
      <c r="B20">
        <f t="shared" si="0"/>
        <v>2023</v>
      </c>
      <c r="C20" s="8">
        <f>'Base diária'!C373</f>
        <v>0</v>
      </c>
      <c r="D20" s="8">
        <f>'Base diária'!C403</f>
        <v>0</v>
      </c>
      <c r="E20" s="10">
        <f>'Base diária'!D373</f>
        <v>0</v>
      </c>
      <c r="F20" s="10">
        <f>'Base diária'!D403</f>
        <v>0</v>
      </c>
      <c r="G20" s="17">
        <f>COUNTIF('Base diária'!D373:D403,"&gt;0")</f>
        <v>0</v>
      </c>
      <c r="H20" s="8">
        <f>ROUND(SUM('Base diária'!F373:F403),2)</f>
        <v>0</v>
      </c>
      <c r="I20" t="str">
        <f t="shared" si="1"/>
        <v/>
      </c>
    </row>
    <row r="21" spans="1:9">
      <c r="A21" s="16">
        <v>44958</v>
      </c>
      <c r="B21">
        <f t="shared" si="0"/>
        <v>2023</v>
      </c>
      <c r="C21" s="8">
        <f>'Base diária'!C404</f>
        <v>0</v>
      </c>
      <c r="D21" s="8">
        <f>'Base diária'!C431</f>
        <v>0</v>
      </c>
      <c r="E21" s="10">
        <f>'Base diária'!D404</f>
        <v>0</v>
      </c>
      <c r="F21" s="10">
        <f>'Base diária'!D431</f>
        <v>0</v>
      </c>
      <c r="G21" s="17">
        <f>COUNTIF('Base diária'!D404:D431,"&gt;0")</f>
        <v>0</v>
      </c>
      <c r="H21" s="8">
        <f>ROUND(SUM('Base diária'!F404:F431),2)</f>
        <v>0</v>
      </c>
      <c r="I21" t="str">
        <f t="shared" si="1"/>
        <v/>
      </c>
    </row>
    <row r="22" spans="1:9">
      <c r="A22" s="16">
        <v>44986</v>
      </c>
      <c r="B22">
        <f t="shared" si="0"/>
        <v>2023</v>
      </c>
      <c r="C22" s="8">
        <f>'Base diária'!C432</f>
        <v>0</v>
      </c>
      <c r="D22" s="8">
        <f>'Base diária'!C462</f>
        <v>0</v>
      </c>
      <c r="E22" s="10">
        <f>'Base diária'!D432</f>
        <v>0</v>
      </c>
      <c r="F22" s="10">
        <f>'Base diária'!D462</f>
        <v>0</v>
      </c>
      <c r="G22" s="17">
        <f>COUNTIF('Base diária'!D432:D462,"&gt;0")</f>
        <v>0</v>
      </c>
      <c r="H22" s="8">
        <f>ROUND(SUM('Base diária'!F432:F462),2)</f>
        <v>0</v>
      </c>
      <c r="I22" t="str">
        <f t="shared" si="1"/>
        <v/>
      </c>
    </row>
    <row r="23" spans="1:9">
      <c r="A23" s="16">
        <v>45017</v>
      </c>
      <c r="B23">
        <f t="shared" si="0"/>
        <v>2023</v>
      </c>
      <c r="C23" s="8">
        <f>'Base diária'!C463</f>
        <v>0</v>
      </c>
      <c r="D23" s="8">
        <f>'Base diária'!C492</f>
        <v>0</v>
      </c>
      <c r="E23" s="10">
        <f>'Base diária'!D463</f>
        <v>0</v>
      </c>
      <c r="F23" s="10">
        <f>'Base diária'!D492</f>
        <v>0</v>
      </c>
      <c r="G23" s="17">
        <f>COUNTIF('Base diária'!D463:D492,"&gt;0")</f>
        <v>0</v>
      </c>
      <c r="H23" s="8">
        <f>ROUND(SUM('Base diária'!F463:F492),2)</f>
        <v>0</v>
      </c>
      <c r="I23" t="str">
        <f t="shared" si="1"/>
        <v/>
      </c>
    </row>
    <row r="24" spans="1:9">
      <c r="A24" s="16">
        <v>45047</v>
      </c>
      <c r="B24">
        <f t="shared" si="0"/>
        <v>2023</v>
      </c>
      <c r="C24" s="8">
        <f>'Base diária'!C493</f>
        <v>0</v>
      </c>
      <c r="D24" s="8">
        <f>'Base diária'!C523</f>
        <v>0</v>
      </c>
      <c r="E24" s="10">
        <f>'Base diária'!D493</f>
        <v>0</v>
      </c>
      <c r="F24" s="10">
        <f>'Base diária'!D523</f>
        <v>0</v>
      </c>
      <c r="G24" s="17">
        <f>COUNTIF('Base diária'!D493:D523,"&gt;0")</f>
        <v>0</v>
      </c>
      <c r="H24" s="8">
        <f>ROUND(SUM('Base diária'!F493:F523),2)</f>
        <v>0</v>
      </c>
      <c r="I24" t="str">
        <f t="shared" si="1"/>
        <v/>
      </c>
    </row>
    <row r="25" spans="1:9">
      <c r="A25" s="16">
        <v>45078</v>
      </c>
      <c r="B25">
        <f t="shared" si="0"/>
        <v>2023</v>
      </c>
      <c r="C25" s="8">
        <f>'Base diária'!C524</f>
        <v>0</v>
      </c>
      <c r="D25" s="8">
        <f>'Base diária'!C553</f>
        <v>0</v>
      </c>
      <c r="E25" s="10">
        <f>'Base diária'!D524</f>
        <v>0</v>
      </c>
      <c r="F25" s="10">
        <f>'Base diária'!D553</f>
        <v>0</v>
      </c>
      <c r="G25" s="17">
        <f>COUNTIF('Base diária'!D524:D553,"&gt;0")</f>
        <v>0</v>
      </c>
      <c r="H25" s="8">
        <f>ROUND(SUM('Base diária'!F524:F553),2)</f>
        <v>0</v>
      </c>
      <c r="I25" t="str">
        <f t="shared" si="1"/>
        <v/>
      </c>
    </row>
    <row r="26" spans="1:9">
      <c r="A26" s="16">
        <v>45108</v>
      </c>
      <c r="B26">
        <f t="shared" si="0"/>
        <v>2023</v>
      </c>
      <c r="C26" s="8">
        <f>'Base diária'!C554</f>
        <v>0</v>
      </c>
      <c r="D26" s="8">
        <f>'Base diária'!C584</f>
        <v>0</v>
      </c>
      <c r="E26" s="10">
        <f>'Base diária'!D554</f>
        <v>0</v>
      </c>
      <c r="F26" s="10">
        <f>'Base diária'!D584</f>
        <v>0</v>
      </c>
      <c r="G26" s="17">
        <f>COUNTIF('Base diária'!D554:D584,"&gt;0")</f>
        <v>0</v>
      </c>
      <c r="H26" s="8">
        <f>ROUND(SUM('Base diária'!F554:F584),2)</f>
        <v>0</v>
      </c>
      <c r="I26" t="str">
        <f t="shared" si="1"/>
        <v/>
      </c>
    </row>
    <row r="27" spans="1:9">
      <c r="A27" s="16">
        <v>45139</v>
      </c>
      <c r="B27">
        <f t="shared" si="0"/>
        <v>2023</v>
      </c>
      <c r="C27" s="8">
        <f>'Base diária'!C585</f>
        <v>0</v>
      </c>
      <c r="D27" s="8">
        <f>'Base diária'!C615</f>
        <v>0</v>
      </c>
      <c r="E27" s="10">
        <f>'Base diária'!D585</f>
        <v>0</v>
      </c>
      <c r="F27" s="10">
        <f>'Base diária'!D615</f>
        <v>0</v>
      </c>
      <c r="G27" s="17">
        <f>COUNTIF('Base diária'!D585:D615,"&gt;0")</f>
        <v>0</v>
      </c>
      <c r="H27" s="8">
        <f>ROUND(SUM('Base diária'!F585:F615),2)</f>
        <v>0</v>
      </c>
      <c r="I27" t="str">
        <f t="shared" si="1"/>
        <v/>
      </c>
    </row>
    <row r="28" spans="1:9">
      <c r="A28" s="16">
        <v>45170</v>
      </c>
      <c r="B28">
        <f t="shared" si="0"/>
        <v>2023</v>
      </c>
      <c r="C28" s="8">
        <f>'Base diária'!C616</f>
        <v>0</v>
      </c>
      <c r="D28" s="8">
        <f>'Base diária'!C645</f>
        <v>0</v>
      </c>
      <c r="E28" s="10">
        <f>'Base diária'!D616</f>
        <v>0</v>
      </c>
      <c r="F28" s="10">
        <f>'Base diária'!D645</f>
        <v>0</v>
      </c>
      <c r="G28" s="17">
        <f>COUNTIF('Base diária'!D616:D645,"&gt;0")</f>
        <v>0</v>
      </c>
      <c r="H28" s="8">
        <f>ROUND(SUM('Base diária'!F616:F645),2)</f>
        <v>0</v>
      </c>
      <c r="I28" t="str">
        <f t="shared" si="1"/>
        <v/>
      </c>
    </row>
    <row r="29" spans="1:9">
      <c r="A29" s="16">
        <v>45200</v>
      </c>
      <c r="B29">
        <f t="shared" si="0"/>
        <v>2023</v>
      </c>
      <c r="C29" s="8">
        <f>'Base diária'!C646</f>
        <v>0</v>
      </c>
      <c r="D29" s="8">
        <f>'Base diária'!C676</f>
        <v>0</v>
      </c>
      <c r="E29" s="10">
        <f>'Base diária'!D646</f>
        <v>0</v>
      </c>
      <c r="F29" s="10">
        <f>'Base diária'!D676</f>
        <v>0</v>
      </c>
      <c r="G29" s="17">
        <f>COUNTIF('Base diária'!D646:D676,"&gt;0")</f>
        <v>0</v>
      </c>
      <c r="H29" s="8">
        <f>ROUND(SUM('Base diária'!F646:F676),2)</f>
        <v>0</v>
      </c>
      <c r="I29" t="str">
        <f t="shared" si="1"/>
        <v/>
      </c>
    </row>
    <row r="30" spans="1:9">
      <c r="A30" s="16">
        <v>45231</v>
      </c>
      <c r="B30">
        <f t="shared" si="0"/>
        <v>2023</v>
      </c>
      <c r="C30" s="8">
        <f>'Base diária'!C677</f>
        <v>0</v>
      </c>
      <c r="D30" s="8">
        <f>'Base diária'!C706</f>
        <v>0</v>
      </c>
      <c r="E30" s="10">
        <f>'Base diária'!D677</f>
        <v>0</v>
      </c>
      <c r="F30" s="10">
        <f>'Base diária'!D706</f>
        <v>0</v>
      </c>
      <c r="G30" s="17">
        <f>COUNTIF('Base diária'!D677:D706,"&gt;0")</f>
        <v>0</v>
      </c>
      <c r="H30" s="8">
        <f>ROUND(SUM('Base diária'!F677:F706),2)</f>
        <v>0</v>
      </c>
      <c r="I30" t="str">
        <f t="shared" si="1"/>
        <v/>
      </c>
    </row>
    <row r="31" spans="1:9">
      <c r="A31" s="16">
        <v>45261</v>
      </c>
      <c r="B31">
        <f t="shared" si="0"/>
        <v>2023</v>
      </c>
      <c r="C31" s="8">
        <f>'Base diária'!C707</f>
        <v>0</v>
      </c>
      <c r="D31" s="8">
        <f>'Base diária'!C737</f>
        <v>0</v>
      </c>
      <c r="E31" s="10">
        <f>'Base diária'!D707</f>
        <v>0</v>
      </c>
      <c r="F31" s="10">
        <f>'Base diária'!D737</f>
        <v>0</v>
      </c>
      <c r="G31" s="17">
        <f>COUNTIF('Base diária'!D707:D737,"&gt;0")</f>
        <v>0</v>
      </c>
      <c r="H31" s="8">
        <f>ROUND(SUM('Base diária'!F707:F737),2)</f>
        <v>0</v>
      </c>
      <c r="I31" t="str">
        <f t="shared" si="1"/>
        <v/>
      </c>
    </row>
    <row r="32" spans="1:9">
      <c r="A32" s="16">
        <v>45292</v>
      </c>
      <c r="B32">
        <f t="shared" si="0"/>
        <v>2024</v>
      </c>
      <c r="C32" s="8">
        <f>'Base diária'!C738</f>
        <v>0</v>
      </c>
      <c r="D32" s="8">
        <f>'Base diária'!C768</f>
        <v>0</v>
      </c>
      <c r="E32" s="10">
        <f>'Base diária'!D738</f>
        <v>0</v>
      </c>
      <c r="F32" s="10">
        <f>'Base diária'!D768</f>
        <v>0</v>
      </c>
      <c r="G32" s="17">
        <f>COUNTIF('Base diária'!D738:D768,"&gt;0")</f>
        <v>0</v>
      </c>
      <c r="H32" s="8">
        <f>ROUND(SUM('Base diária'!F738:F768),2)</f>
        <v>0</v>
      </c>
      <c r="I32" t="str">
        <f t="shared" si="1"/>
        <v/>
      </c>
    </row>
    <row r="33" spans="1:9">
      <c r="A33" s="16">
        <v>45323</v>
      </c>
      <c r="B33">
        <f t="shared" si="0"/>
        <v>2024</v>
      </c>
      <c r="C33" s="8">
        <f>'Base diária'!C769</f>
        <v>0</v>
      </c>
      <c r="D33" s="8">
        <f>'Base diária'!C797</f>
        <v>0</v>
      </c>
      <c r="E33" s="10">
        <f>'Base diária'!D769</f>
        <v>0</v>
      </c>
      <c r="F33" s="10">
        <f>'Base diária'!D797</f>
        <v>0</v>
      </c>
      <c r="G33" s="17">
        <f>COUNTIF('Base diária'!D769:D797,"&gt;0")</f>
        <v>0</v>
      </c>
      <c r="H33" s="8">
        <f>ROUND(SUM('Base diária'!F769:F797),2)</f>
        <v>0</v>
      </c>
      <c r="I33" t="str">
        <f t="shared" si="1"/>
        <v/>
      </c>
    </row>
    <row r="34" spans="1:9">
      <c r="A34" s="16">
        <v>45352</v>
      </c>
      <c r="B34">
        <f t="shared" si="0"/>
        <v>2024</v>
      </c>
      <c r="C34" s="8">
        <f>'Base diária'!C798</f>
        <v>0</v>
      </c>
      <c r="D34" s="8">
        <f>'Base diária'!C828</f>
        <v>0</v>
      </c>
      <c r="E34" s="10">
        <f>'Base diária'!D798</f>
        <v>0</v>
      </c>
      <c r="F34" s="10">
        <f>'Base diária'!D828</f>
        <v>0</v>
      </c>
      <c r="G34" s="17">
        <f>COUNTIF('Base diária'!D798:D828,"&gt;0")</f>
        <v>0</v>
      </c>
      <c r="H34" s="8">
        <f>ROUND(SUM('Base diária'!F798:F828),2)</f>
        <v>0</v>
      </c>
      <c r="I34" t="str">
        <f t="shared" si="1"/>
        <v/>
      </c>
    </row>
    <row r="35" spans="1:9">
      <c r="A35" s="16">
        <v>45383</v>
      </c>
      <c r="B35">
        <f t="shared" si="0"/>
        <v>2024</v>
      </c>
      <c r="C35" s="8">
        <f>'Base diária'!C829</f>
        <v>0</v>
      </c>
      <c r="D35" s="8">
        <f>'Base diária'!C858</f>
        <v>0</v>
      </c>
      <c r="E35" s="10">
        <f>'Base diária'!D829</f>
        <v>0</v>
      </c>
      <c r="F35" s="10">
        <f>'Base diária'!D858</f>
        <v>0</v>
      </c>
      <c r="G35" s="17">
        <f>COUNTIF('Base diária'!D829:D858,"&gt;0")</f>
        <v>0</v>
      </c>
      <c r="H35" s="8">
        <f>ROUND(SUM('Base diária'!F829:F858),2)</f>
        <v>0</v>
      </c>
      <c r="I35" t="str">
        <f t="shared" si="1"/>
        <v/>
      </c>
    </row>
    <row r="36" spans="1:9">
      <c r="A36" s="16">
        <v>45413</v>
      </c>
      <c r="B36">
        <f t="shared" si="0"/>
        <v>2024</v>
      </c>
      <c r="C36" s="8">
        <f>'Base diária'!C859</f>
        <v>0</v>
      </c>
      <c r="D36" s="8">
        <f>'Base diária'!C889</f>
        <v>0</v>
      </c>
      <c r="E36" s="10">
        <f>'Base diária'!D859</f>
        <v>0</v>
      </c>
      <c r="F36" s="10">
        <f>'Base diária'!D889</f>
        <v>0</v>
      </c>
      <c r="G36" s="17">
        <f>COUNTIF('Base diária'!D859:D889,"&gt;0")</f>
        <v>0</v>
      </c>
      <c r="H36" s="8">
        <f>ROUND(SUM('Base diária'!F859:F889),2)</f>
        <v>0</v>
      </c>
      <c r="I36" t="str">
        <f t="shared" si="1"/>
        <v/>
      </c>
    </row>
    <row r="37" spans="1:9">
      <c r="A37" s="16">
        <v>45444</v>
      </c>
      <c r="B37">
        <f t="shared" si="0"/>
        <v>2024</v>
      </c>
      <c r="C37" s="8">
        <f>'Base diária'!C890</f>
        <v>0</v>
      </c>
      <c r="D37" s="8">
        <f>'Base diária'!C919</f>
        <v>0</v>
      </c>
      <c r="E37" s="10">
        <f>'Base diária'!D890</f>
        <v>0</v>
      </c>
      <c r="F37" s="10">
        <f>'Base diária'!D919</f>
        <v>0</v>
      </c>
      <c r="G37" s="17">
        <f>COUNTIF('Base diária'!D890:D919,"&gt;0")</f>
        <v>0</v>
      </c>
      <c r="H37" s="8">
        <f>ROUND(SUM('Base diária'!F890:F919),2)</f>
        <v>0</v>
      </c>
      <c r="I37" t="str">
        <f t="shared" si="1"/>
        <v/>
      </c>
    </row>
    <row r="38" spans="1:9">
      <c r="A38" s="16">
        <v>45474</v>
      </c>
      <c r="B38">
        <f t="shared" si="0"/>
        <v>2024</v>
      </c>
      <c r="C38" s="8">
        <f>'Base diária'!C920</f>
        <v>0</v>
      </c>
      <c r="D38" s="8">
        <f>'Base diária'!C950</f>
        <v>0</v>
      </c>
      <c r="E38" s="10">
        <f>'Base diária'!D920</f>
        <v>0</v>
      </c>
      <c r="F38" s="10">
        <f>'Base diária'!D950</f>
        <v>0</v>
      </c>
      <c r="G38" s="17">
        <f>COUNTIF('Base diária'!D920:D950,"&gt;0")</f>
        <v>0</v>
      </c>
      <c r="H38" s="8">
        <f>ROUND(SUM('Base diária'!F920:F950),2)</f>
        <v>0</v>
      </c>
      <c r="I38" t="str">
        <f t="shared" si="1"/>
        <v/>
      </c>
    </row>
    <row r="39" spans="1:9">
      <c r="A39" s="16">
        <v>45505</v>
      </c>
      <c r="B39">
        <f t="shared" si="0"/>
        <v>2024</v>
      </c>
      <c r="C39" s="8">
        <f>'Base diária'!C951</f>
        <v>0</v>
      </c>
      <c r="D39" s="8">
        <f>'Base diária'!C981</f>
        <v>0</v>
      </c>
      <c r="E39" s="10">
        <f>'Base diária'!D951</f>
        <v>0</v>
      </c>
      <c r="F39" s="10">
        <f>'Base diária'!D981</f>
        <v>0</v>
      </c>
      <c r="G39" s="17">
        <f>COUNTIF('Base diária'!D951:D981,"&gt;0")</f>
        <v>0</v>
      </c>
      <c r="H39" s="8">
        <f>ROUND(SUM('Base diária'!F951:F981),2)</f>
        <v>0</v>
      </c>
      <c r="I39" t="str">
        <f t="shared" si="1"/>
        <v/>
      </c>
    </row>
    <row r="40" spans="1:9">
      <c r="A40" s="16">
        <v>45536</v>
      </c>
      <c r="B40">
        <f t="shared" ref="B40:B71" si="2">YEAR(A40)</f>
        <v>2024</v>
      </c>
      <c r="C40" s="8">
        <f>'Base diária'!C982</f>
        <v>0</v>
      </c>
      <c r="D40" s="8">
        <f>'Base diária'!C1011</f>
        <v>0</v>
      </c>
      <c r="E40" s="10">
        <f>'Base diária'!D982</f>
        <v>0</v>
      </c>
      <c r="F40" s="10">
        <f>'Base diária'!D1011</f>
        <v>0</v>
      </c>
      <c r="G40" s="17">
        <f>COUNTIF('Base diária'!D982:D1011,"&gt;0")</f>
        <v>0</v>
      </c>
      <c r="H40" s="8">
        <f>ROUND(SUM('Base diária'!F982:F1011),2)</f>
        <v>0</v>
      </c>
      <c r="I40" t="str">
        <f t="shared" ref="I40:I64" si="3">IF(C40&lt;&gt;D40,"Vencimento alterado; ","")&amp;IF(E40&lt;&gt;F40,"Percentual alterado","")</f>
        <v/>
      </c>
    </row>
    <row r="41" spans="1:9">
      <c r="A41" s="16">
        <v>45566</v>
      </c>
      <c r="B41">
        <f t="shared" si="2"/>
        <v>2024</v>
      </c>
      <c r="C41" s="8">
        <f>'Base diária'!C1012</f>
        <v>0</v>
      </c>
      <c r="D41" s="8">
        <f>'Base diária'!C1042</f>
        <v>0</v>
      </c>
      <c r="E41" s="10">
        <f>'Base diária'!D1012</f>
        <v>0</v>
      </c>
      <c r="F41" s="10">
        <f>'Base diária'!D1042</f>
        <v>0</v>
      </c>
      <c r="G41" s="17">
        <f>COUNTIF('Base diária'!D1012:D1042,"&gt;0")</f>
        <v>0</v>
      </c>
      <c r="H41" s="8">
        <f>ROUND(SUM('Base diária'!F1012:F1042),2)</f>
        <v>0</v>
      </c>
      <c r="I41" t="str">
        <f t="shared" si="3"/>
        <v/>
      </c>
    </row>
    <row r="42" spans="1:9">
      <c r="A42" s="16">
        <v>45597</v>
      </c>
      <c r="B42">
        <f t="shared" si="2"/>
        <v>2024</v>
      </c>
      <c r="C42" s="8">
        <f>'Base diária'!C1043</f>
        <v>0</v>
      </c>
      <c r="D42" s="8">
        <f>'Base diária'!C1072</f>
        <v>0</v>
      </c>
      <c r="E42" s="10">
        <f>'Base diária'!D1043</f>
        <v>0</v>
      </c>
      <c r="F42" s="10">
        <f>'Base diária'!D1072</f>
        <v>0</v>
      </c>
      <c r="G42" s="17">
        <f>COUNTIF('Base diária'!D1043:D1072,"&gt;0")</f>
        <v>0</v>
      </c>
      <c r="H42" s="8">
        <f>ROUND(SUM('Base diária'!F1043:F1072),2)</f>
        <v>0</v>
      </c>
      <c r="I42" t="str">
        <f t="shared" si="3"/>
        <v/>
      </c>
    </row>
    <row r="43" spans="1:9">
      <c r="A43" s="16">
        <v>45627</v>
      </c>
      <c r="B43">
        <f t="shared" si="2"/>
        <v>2024</v>
      </c>
      <c r="C43" s="8">
        <f>'Base diária'!C1073</f>
        <v>0</v>
      </c>
      <c r="D43" s="8">
        <f>'Base diária'!C1103</f>
        <v>0</v>
      </c>
      <c r="E43" s="10">
        <f>'Base diária'!D1073</f>
        <v>0</v>
      </c>
      <c r="F43" s="10">
        <f>'Base diária'!D1103</f>
        <v>0</v>
      </c>
      <c r="G43" s="17">
        <f>COUNTIF('Base diária'!D1073:D1103,"&gt;0")</f>
        <v>0</v>
      </c>
      <c r="H43" s="8">
        <f>ROUND(SUM('Base diária'!F1073:F1103),2)</f>
        <v>0</v>
      </c>
      <c r="I43" t="str">
        <f t="shared" si="3"/>
        <v/>
      </c>
    </row>
    <row r="44" spans="1:9">
      <c r="A44" s="16">
        <v>45658</v>
      </c>
      <c r="B44">
        <f t="shared" si="2"/>
        <v>2025</v>
      </c>
      <c r="C44" s="8">
        <f>'Base diária'!C1104</f>
        <v>0</v>
      </c>
      <c r="D44" s="8">
        <f>'Base diária'!C1134</f>
        <v>0</v>
      </c>
      <c r="E44" s="10">
        <f>'Base diária'!D1104</f>
        <v>0</v>
      </c>
      <c r="F44" s="10">
        <f>'Base diária'!D1134</f>
        <v>0</v>
      </c>
      <c r="G44" s="17">
        <f>COUNTIF('Base diária'!D1104:D1134,"&gt;0")</f>
        <v>0</v>
      </c>
      <c r="H44" s="8">
        <f>ROUND(SUM('Base diária'!F1104:F1134),2)</f>
        <v>0</v>
      </c>
      <c r="I44" t="str">
        <f t="shared" si="3"/>
        <v/>
      </c>
    </row>
    <row r="45" spans="1:9">
      <c r="A45" s="16">
        <v>45689</v>
      </c>
      <c r="B45">
        <f t="shared" si="2"/>
        <v>2025</v>
      </c>
      <c r="C45" s="8">
        <f>'Base diária'!C1135</f>
        <v>0</v>
      </c>
      <c r="D45" s="8">
        <f>'Base diária'!C1162</f>
        <v>0</v>
      </c>
      <c r="E45" s="10">
        <f>'Base diária'!D1135</f>
        <v>0</v>
      </c>
      <c r="F45" s="10">
        <f>'Base diária'!D1162</f>
        <v>0</v>
      </c>
      <c r="G45" s="17">
        <f>COUNTIF('Base diária'!D1135:D1162,"&gt;0")</f>
        <v>0</v>
      </c>
      <c r="H45" s="8">
        <f>ROUND(SUM('Base diária'!F1135:F1162),2)</f>
        <v>0</v>
      </c>
      <c r="I45" t="str">
        <f t="shared" si="3"/>
        <v/>
      </c>
    </row>
    <row r="46" spans="1:9">
      <c r="A46" s="16">
        <v>45717</v>
      </c>
      <c r="B46">
        <f t="shared" si="2"/>
        <v>2025</v>
      </c>
      <c r="C46" s="8">
        <f>'Base diária'!C1163</f>
        <v>0</v>
      </c>
      <c r="D46" s="8">
        <f>'Base diária'!C1193</f>
        <v>0</v>
      </c>
      <c r="E46" s="10">
        <f>'Base diária'!D1163</f>
        <v>0</v>
      </c>
      <c r="F46" s="10">
        <f>'Base diária'!D1193</f>
        <v>0</v>
      </c>
      <c r="G46" s="17">
        <f>COUNTIF('Base diária'!D1163:D1193,"&gt;0")</f>
        <v>0</v>
      </c>
      <c r="H46" s="8">
        <f>ROUND(SUM('Base diária'!F1163:F1193),2)</f>
        <v>0</v>
      </c>
      <c r="I46" t="str">
        <f t="shared" si="3"/>
        <v/>
      </c>
    </row>
    <row r="47" spans="1:9">
      <c r="A47" s="16">
        <v>45748</v>
      </c>
      <c r="B47">
        <f t="shared" si="2"/>
        <v>2025</v>
      </c>
      <c r="C47" s="8">
        <f>'Base diária'!C1194</f>
        <v>0</v>
      </c>
      <c r="D47" s="8">
        <f>'Base diária'!C1223</f>
        <v>0</v>
      </c>
      <c r="E47" s="10">
        <f>'Base diária'!D1194</f>
        <v>0</v>
      </c>
      <c r="F47" s="10">
        <f>'Base diária'!D1223</f>
        <v>0</v>
      </c>
      <c r="G47" s="17">
        <f>COUNTIF('Base diária'!D1194:D1223,"&gt;0")</f>
        <v>0</v>
      </c>
      <c r="H47" s="8">
        <f>ROUND(SUM('Base diária'!F1194:F1223),2)</f>
        <v>0</v>
      </c>
      <c r="I47" t="str">
        <f t="shared" si="3"/>
        <v/>
      </c>
    </row>
    <row r="48" spans="1:9">
      <c r="A48" s="16">
        <v>45778</v>
      </c>
      <c r="B48">
        <f t="shared" si="2"/>
        <v>2025</v>
      </c>
      <c r="C48" s="8">
        <f>'Base diária'!C1224</f>
        <v>0</v>
      </c>
      <c r="D48" s="8">
        <f>'Base diária'!C1254</f>
        <v>0</v>
      </c>
      <c r="E48" s="10">
        <f>'Base diária'!D1224</f>
        <v>0</v>
      </c>
      <c r="F48" s="10">
        <f>'Base diária'!D1254</f>
        <v>0</v>
      </c>
      <c r="G48" s="17">
        <f>COUNTIF('Base diária'!D1224:D1254,"&gt;0")</f>
        <v>0</v>
      </c>
      <c r="H48" s="8">
        <f>ROUND(SUM('Base diária'!F1224:F1254),2)</f>
        <v>0</v>
      </c>
      <c r="I48" t="str">
        <f t="shared" si="3"/>
        <v/>
      </c>
    </row>
    <row r="49" spans="1:9">
      <c r="A49" s="16">
        <v>45809</v>
      </c>
      <c r="B49">
        <f t="shared" si="2"/>
        <v>2025</v>
      </c>
      <c r="C49" s="8">
        <f>'Base diária'!C1255</f>
        <v>0</v>
      </c>
      <c r="D49" s="8">
        <f>'Base diária'!C1284</f>
        <v>0</v>
      </c>
      <c r="E49" s="10">
        <f>'Base diária'!D1255</f>
        <v>0</v>
      </c>
      <c r="F49" s="10">
        <f>'Base diária'!D1284</f>
        <v>0</v>
      </c>
      <c r="G49" s="17">
        <f>COUNTIF('Base diária'!D1255:D1284,"&gt;0")</f>
        <v>0</v>
      </c>
      <c r="H49" s="8">
        <f>ROUND(SUM('Base diária'!F1255:F1284),2)</f>
        <v>0</v>
      </c>
      <c r="I49" t="str">
        <f t="shared" si="3"/>
        <v/>
      </c>
    </row>
    <row r="50" spans="1:9">
      <c r="A50" s="16">
        <v>45839</v>
      </c>
      <c r="B50">
        <f t="shared" si="2"/>
        <v>2025</v>
      </c>
      <c r="C50" s="8">
        <f>'Base diária'!C1285</f>
        <v>0</v>
      </c>
      <c r="D50" s="8">
        <f>'Base diária'!C1315</f>
        <v>0</v>
      </c>
      <c r="E50" s="10">
        <f>'Base diária'!D1285</f>
        <v>0</v>
      </c>
      <c r="F50" s="10">
        <f>'Base diária'!D1315</f>
        <v>0</v>
      </c>
      <c r="G50" s="17">
        <f>COUNTIF('Base diária'!D1285:D1315,"&gt;0")</f>
        <v>0</v>
      </c>
      <c r="H50" s="8">
        <f>ROUND(SUM('Base diária'!F1285:F1315),2)</f>
        <v>0</v>
      </c>
      <c r="I50" t="str">
        <f t="shared" si="3"/>
        <v/>
      </c>
    </row>
    <row r="51" spans="1:9">
      <c r="A51" s="16">
        <v>45870</v>
      </c>
      <c r="B51">
        <f t="shared" si="2"/>
        <v>2025</v>
      </c>
      <c r="C51" s="8">
        <f>'Base diária'!C1316</f>
        <v>0</v>
      </c>
      <c r="D51" s="8">
        <f>'Base diária'!C1346</f>
        <v>0</v>
      </c>
      <c r="E51" s="10">
        <f>'Base diária'!D1316</f>
        <v>0</v>
      </c>
      <c r="F51" s="10">
        <f>'Base diária'!D1346</f>
        <v>0</v>
      </c>
      <c r="G51" s="17">
        <f>COUNTIF('Base diária'!D1316:D1346,"&gt;0")</f>
        <v>0</v>
      </c>
      <c r="H51" s="8">
        <f>ROUND(SUM('Base diária'!F1316:F1346),2)</f>
        <v>0</v>
      </c>
      <c r="I51" t="str">
        <f t="shared" si="3"/>
        <v/>
      </c>
    </row>
    <row r="52" spans="1:9">
      <c r="A52" s="16">
        <v>45901</v>
      </c>
      <c r="B52">
        <f t="shared" si="2"/>
        <v>2025</v>
      </c>
      <c r="C52" s="8">
        <f>'Base diária'!C1347</f>
        <v>0</v>
      </c>
      <c r="D52" s="8">
        <f>'Base diária'!C1376</f>
        <v>0</v>
      </c>
      <c r="E52" s="10">
        <f>'Base diária'!D1347</f>
        <v>0</v>
      </c>
      <c r="F52" s="10">
        <f>'Base diária'!D1376</f>
        <v>0</v>
      </c>
      <c r="G52" s="17">
        <f>COUNTIF('Base diária'!D1347:D1376,"&gt;0")</f>
        <v>0</v>
      </c>
      <c r="H52" s="8">
        <f>ROUND(SUM('Base diária'!F1347:F1376),2)</f>
        <v>0</v>
      </c>
      <c r="I52" t="str">
        <f t="shared" si="3"/>
        <v/>
      </c>
    </row>
    <row r="53" spans="1:9">
      <c r="A53" s="16">
        <v>45931</v>
      </c>
      <c r="B53">
        <f t="shared" si="2"/>
        <v>2025</v>
      </c>
      <c r="C53" s="8">
        <f>'Base diária'!C1377</f>
        <v>0</v>
      </c>
      <c r="D53" s="8">
        <f>'Base diária'!C1407</f>
        <v>0</v>
      </c>
      <c r="E53" s="10">
        <f>'Base diária'!D1377</f>
        <v>0</v>
      </c>
      <c r="F53" s="10">
        <f>'Base diária'!D1407</f>
        <v>0</v>
      </c>
      <c r="G53" s="17">
        <f>COUNTIF('Base diária'!D1377:D1407,"&gt;0")</f>
        <v>0</v>
      </c>
      <c r="H53" s="8">
        <f>ROUND(SUM('Base diária'!F1377:F1407),2)</f>
        <v>0</v>
      </c>
      <c r="I53" t="str">
        <f t="shared" si="3"/>
        <v/>
      </c>
    </row>
    <row r="54" spans="1:9">
      <c r="A54" s="16">
        <v>45962</v>
      </c>
      <c r="B54">
        <f t="shared" si="2"/>
        <v>2025</v>
      </c>
      <c r="C54" s="8">
        <f>'Base diária'!C1408</f>
        <v>0</v>
      </c>
      <c r="D54" s="8">
        <f>'Base diária'!C1437</f>
        <v>0</v>
      </c>
      <c r="E54" s="10">
        <f>'Base diária'!D1408</f>
        <v>0</v>
      </c>
      <c r="F54" s="10">
        <f>'Base diária'!D1437</f>
        <v>0</v>
      </c>
      <c r="G54" s="17">
        <f>COUNTIF('Base diária'!D1408:D1437,"&gt;0")</f>
        <v>0</v>
      </c>
      <c r="H54" s="8">
        <f>ROUND(SUM('Base diária'!F1408:F1437),2)</f>
        <v>0</v>
      </c>
      <c r="I54" t="str">
        <f t="shared" si="3"/>
        <v/>
      </c>
    </row>
    <row r="55" spans="1:9">
      <c r="A55" s="16">
        <v>45992</v>
      </c>
      <c r="B55">
        <f t="shared" si="2"/>
        <v>2025</v>
      </c>
      <c r="C55" s="8">
        <f>'Base diária'!C1438</f>
        <v>0</v>
      </c>
      <c r="D55" s="8">
        <f>'Base diária'!C1468</f>
        <v>0</v>
      </c>
      <c r="E55" s="10">
        <f>'Base diária'!D1438</f>
        <v>0</v>
      </c>
      <c r="F55" s="10">
        <f>'Base diária'!D1468</f>
        <v>0</v>
      </c>
      <c r="G55" s="17">
        <f>COUNTIF('Base diária'!D1438:D1468,"&gt;0")</f>
        <v>0</v>
      </c>
      <c r="H55" s="8">
        <f>ROUND(SUM('Base diária'!F1438:F1468),2)</f>
        <v>0</v>
      </c>
      <c r="I55" t="str">
        <f t="shared" si="3"/>
        <v/>
      </c>
    </row>
    <row r="56" spans="1:9">
      <c r="A56" s="16">
        <v>46023</v>
      </c>
      <c r="B56">
        <f t="shared" si="2"/>
        <v>2026</v>
      </c>
      <c r="C56" s="8">
        <f>'Base diária'!C1469</f>
        <v>0</v>
      </c>
      <c r="D56" s="8">
        <f>'Base diária'!C1499</f>
        <v>0</v>
      </c>
      <c r="E56" s="10">
        <f>'Base diária'!D1469</f>
        <v>0</v>
      </c>
      <c r="F56" s="10">
        <f>'Base diária'!D1499</f>
        <v>0</v>
      </c>
      <c r="G56" s="17">
        <f>COUNTIF('Base diária'!D1469:D1499,"&gt;0")</f>
        <v>0</v>
      </c>
      <c r="H56" s="8">
        <f>ROUND(SUM('Base diária'!F1469:F1499),2)</f>
        <v>0</v>
      </c>
      <c r="I56" t="str">
        <f t="shared" si="3"/>
        <v/>
      </c>
    </row>
    <row r="57" spans="1:9">
      <c r="A57" s="16">
        <v>46054</v>
      </c>
      <c r="B57">
        <f t="shared" si="2"/>
        <v>2026</v>
      </c>
      <c r="C57" s="8">
        <f>'Base diária'!C1500</f>
        <v>0</v>
      </c>
      <c r="D57" s="8">
        <f>'Base diária'!C1527</f>
        <v>0</v>
      </c>
      <c r="E57" s="10">
        <f>'Base diária'!D1500</f>
        <v>0</v>
      </c>
      <c r="F57" s="10">
        <f>'Base diária'!D1527</f>
        <v>0</v>
      </c>
      <c r="G57" s="17">
        <f>COUNTIF('Base diária'!D1500:D1527,"&gt;0")</f>
        <v>0</v>
      </c>
      <c r="H57" s="8">
        <f>ROUND(SUM('Base diária'!F1500:F1527),2)</f>
        <v>0</v>
      </c>
      <c r="I57" t="str">
        <f t="shared" si="3"/>
        <v/>
      </c>
    </row>
    <row r="58" spans="1:9">
      <c r="A58" s="16">
        <v>46082</v>
      </c>
      <c r="B58">
        <f t="shared" si="2"/>
        <v>2026</v>
      </c>
      <c r="C58" s="8">
        <f>'Base diária'!C1528</f>
        <v>0</v>
      </c>
      <c r="D58" s="8">
        <f>'Base diária'!C1558</f>
        <v>0</v>
      </c>
      <c r="E58" s="10">
        <f>'Base diária'!D1528</f>
        <v>0</v>
      </c>
      <c r="F58" s="10">
        <f>'Base diária'!D1558</f>
        <v>0</v>
      </c>
      <c r="G58" s="17">
        <f>COUNTIF('Base diária'!D1528:D1558,"&gt;0")</f>
        <v>0</v>
      </c>
      <c r="H58" s="8">
        <f>ROUND(SUM('Base diária'!F1528:F1558),2)</f>
        <v>0</v>
      </c>
      <c r="I58" t="str">
        <f t="shared" si="3"/>
        <v/>
      </c>
    </row>
    <row r="59" spans="1:9">
      <c r="A59" s="16">
        <v>46113</v>
      </c>
      <c r="B59">
        <f t="shared" si="2"/>
        <v>2026</v>
      </c>
      <c r="C59" s="8">
        <f>'Base diária'!C1559</f>
        <v>0</v>
      </c>
      <c r="D59" s="8">
        <f>'Base diária'!C1588</f>
        <v>0</v>
      </c>
      <c r="E59" s="10">
        <f>'Base diária'!D1559</f>
        <v>0</v>
      </c>
      <c r="F59" s="10">
        <f>'Base diária'!D1588</f>
        <v>0</v>
      </c>
      <c r="G59" s="17">
        <f>COUNTIF('Base diária'!D1559:D1588,"&gt;0")</f>
        <v>0</v>
      </c>
      <c r="H59" s="8">
        <f>ROUND(SUM('Base diária'!F1559:F1588),2)</f>
        <v>0</v>
      </c>
      <c r="I59" t="str">
        <f t="shared" si="3"/>
        <v/>
      </c>
    </row>
    <row r="60" spans="1:9">
      <c r="A60" s="16">
        <v>46143</v>
      </c>
      <c r="B60">
        <f t="shared" si="2"/>
        <v>2026</v>
      </c>
      <c r="C60" s="8">
        <f>'Base diária'!C1589</f>
        <v>0</v>
      </c>
      <c r="D60" s="8">
        <f>'Base diária'!C1619</f>
        <v>0</v>
      </c>
      <c r="E60" s="10">
        <f>'Base diária'!D1589</f>
        <v>0</v>
      </c>
      <c r="F60" s="10">
        <f>'Base diária'!D1619</f>
        <v>0</v>
      </c>
      <c r="G60" s="17">
        <f>COUNTIF('Base diária'!D1589:D1619,"&gt;0")</f>
        <v>0</v>
      </c>
      <c r="H60" s="8">
        <f>ROUND(SUM('Base diária'!F1589:F1619),2)</f>
        <v>0</v>
      </c>
      <c r="I60" t="str">
        <f t="shared" si="3"/>
        <v/>
      </c>
    </row>
    <row r="61" spans="1:9">
      <c r="A61" s="16">
        <v>46174</v>
      </c>
      <c r="B61">
        <f t="shared" si="2"/>
        <v>2026</v>
      </c>
      <c r="C61" s="8">
        <f>'Base diária'!C1620</f>
        <v>0</v>
      </c>
      <c r="D61" s="8">
        <f>'Base diária'!C1649</f>
        <v>0</v>
      </c>
      <c r="E61" s="10">
        <f>'Base diária'!D1620</f>
        <v>0</v>
      </c>
      <c r="F61" s="10">
        <f>'Base diária'!D1649</f>
        <v>0</v>
      </c>
      <c r="G61" s="17">
        <f>COUNTIF('Base diária'!D1620:D1649,"&gt;0")</f>
        <v>0</v>
      </c>
      <c r="H61" s="8">
        <f>ROUND(SUM('Base diária'!F1620:F1649),2)</f>
        <v>0</v>
      </c>
      <c r="I61" t="str">
        <f t="shared" si="3"/>
        <v/>
      </c>
    </row>
    <row r="62" spans="1:9">
      <c r="A62" s="16">
        <v>46204</v>
      </c>
      <c r="B62">
        <f t="shared" si="2"/>
        <v>2026</v>
      </c>
      <c r="C62" s="8">
        <f>'Base diária'!C1650</f>
        <v>0</v>
      </c>
      <c r="D62" s="8">
        <f>'Base diária'!C1680</f>
        <v>0</v>
      </c>
      <c r="E62" s="10">
        <f>'Base diária'!D1650</f>
        <v>0</v>
      </c>
      <c r="F62" s="10">
        <f>'Base diária'!D1680</f>
        <v>0</v>
      </c>
      <c r="G62" s="17">
        <f>COUNTIF('Base diária'!D1650:D1680,"&gt;0")</f>
        <v>0</v>
      </c>
      <c r="H62" s="8">
        <f>ROUND(SUM('Base diária'!F1650:F1680),2)</f>
        <v>0</v>
      </c>
      <c r="I62" t="str">
        <f t="shared" si="3"/>
        <v/>
      </c>
    </row>
    <row r="63" spans="1:9">
      <c r="A63" s="16">
        <v>46235</v>
      </c>
      <c r="B63">
        <f t="shared" si="2"/>
        <v>2026</v>
      </c>
      <c r="C63" s="8">
        <f>'Base diária'!C1681</f>
        <v>0</v>
      </c>
      <c r="D63" s="8">
        <f>'Base diária'!C1711</f>
        <v>0</v>
      </c>
      <c r="E63" s="10">
        <f>'Base diária'!D1681</f>
        <v>0</v>
      </c>
      <c r="F63" s="10">
        <f>'Base diária'!D1711</f>
        <v>0</v>
      </c>
      <c r="G63" s="17">
        <f>COUNTIF('Base diária'!D1681:D1711,"&gt;0")</f>
        <v>0</v>
      </c>
      <c r="H63" s="8">
        <f>ROUND(SUM('Base diária'!F1681:F1711),2)</f>
        <v>0</v>
      </c>
      <c r="I63" t="str">
        <f t="shared" si="3"/>
        <v/>
      </c>
    </row>
    <row r="64" spans="1:9">
      <c r="A64" s="16">
        <v>46266</v>
      </c>
      <c r="B64">
        <f t="shared" si="2"/>
        <v>2026</v>
      </c>
      <c r="C64" s="8">
        <f>'Base diária'!C1712</f>
        <v>0</v>
      </c>
      <c r="D64" s="8">
        <f>'Base diária'!C1741</f>
        <v>0</v>
      </c>
      <c r="E64" s="10">
        <f>'Base diária'!D1712</f>
        <v>0</v>
      </c>
      <c r="F64" s="10">
        <f>'Base diária'!D1741</f>
        <v>0</v>
      </c>
      <c r="G64" s="17">
        <f>COUNTIF('Base diária'!D1712:D1741,"&gt;0")</f>
        <v>0</v>
      </c>
      <c r="H64" s="8">
        <f>ROUND(SUM('Base diária'!F1712:F1741),2)</f>
        <v>0</v>
      </c>
      <c r="I64" t="str">
        <f t="shared" si="3"/>
        <v/>
      </c>
    </row>
    <row r="65" spans="1:9" ht="27" customHeight="1">
      <c r="A65" s="18" t="s">
        <v>21</v>
      </c>
      <c r="B65" s="18"/>
      <c r="C65" s="18"/>
      <c r="D65" s="18"/>
      <c r="E65" s="18"/>
      <c r="F65" s="18"/>
      <c r="G65" s="19">
        <f>SUM(G8:G64)</f>
        <v>0</v>
      </c>
      <c r="H65" s="20">
        <f>SUM(H8:H64)</f>
        <v>0</v>
      </c>
      <c r="I65" s="18"/>
    </row>
  </sheetData>
  <mergeCells count="3">
    <mergeCell ref="A1:I2"/>
    <mergeCell ref="A3:I3"/>
    <mergeCell ref="A6:I6"/>
  </mergeCells>
  <conditionalFormatting sqref="H8:H64">
    <cfRule type="dataBar" priority="1">
      <dataBar>
        <cfvo type="min"/>
        <cfvo type="max"/>
        <color rgb="FF62B8BC"/>
      </dataBar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A2E8A"/>
  </sheetPr>
  <dimension ref="A1:F1741"/>
  <sheetViews>
    <sheetView workbookViewId="0">
      <selection sqref="A1:F2"/>
    </sheetView>
  </sheetViews>
  <sheetFormatPr defaultRowHeight="14.25"/>
  <cols>
    <col min="1" max="1" width="17" customWidth="1"/>
    <col min="2" max="2" width="19" customWidth="1"/>
    <col min="3" max="3" width="27" customWidth="1"/>
    <col min="4" max="4" width="17" customWidth="1"/>
    <col min="5" max="5" width="16" customWidth="1"/>
    <col min="6" max="6" width="23" customWidth="1"/>
  </cols>
  <sheetData>
    <row r="1" spans="1:6" ht="23.1" customHeight="1">
      <c r="A1" s="50" t="s">
        <v>88</v>
      </c>
      <c r="B1" s="28"/>
      <c r="C1" s="28"/>
      <c r="D1" s="28"/>
      <c r="E1" s="28"/>
      <c r="F1" s="28"/>
    </row>
    <row r="2" spans="1:6" ht="23.1" customHeight="1">
      <c r="A2" s="28"/>
      <c r="B2" s="28"/>
      <c r="C2" s="28"/>
      <c r="D2" s="28"/>
      <c r="E2" s="28"/>
      <c r="F2" s="28"/>
    </row>
    <row r="3" spans="1:6" ht="23.1" customHeight="1">
      <c r="A3" s="48" t="s">
        <v>89</v>
      </c>
      <c r="B3" s="28"/>
      <c r="C3" s="28"/>
      <c r="D3" s="28"/>
      <c r="E3" s="28"/>
      <c r="F3" s="28"/>
    </row>
    <row r="6" spans="1:6" ht="23.1" customHeight="1">
      <c r="A6" s="49" t="s">
        <v>90</v>
      </c>
      <c r="B6" s="28"/>
      <c r="C6" s="28"/>
      <c r="D6" s="28"/>
      <c r="E6" s="28"/>
      <c r="F6" s="28"/>
    </row>
    <row r="7" spans="1:6" ht="29.1" customHeight="1">
      <c r="A7" s="6" t="s">
        <v>91</v>
      </c>
      <c r="B7" s="6" t="s">
        <v>81</v>
      </c>
      <c r="C7" s="6" t="s">
        <v>92</v>
      </c>
      <c r="D7" s="6" t="s">
        <v>93</v>
      </c>
      <c r="E7" s="6" t="s">
        <v>94</v>
      </c>
      <c r="F7" s="6" t="s">
        <v>95</v>
      </c>
    </row>
    <row r="8" spans="1:6">
      <c r="A8" s="1">
        <v>44562</v>
      </c>
      <c r="B8" s="16">
        <v>44562</v>
      </c>
      <c r="C8" s="8">
        <f>IFERROR(LOOKUP(2,1/((Vencimentos!$B$8:$B$37&lt;=A8)*(Vencimentos!$B$8:$B$37&lt;&gt;"")*(Vencimentos!$C$8:$C$37&lt;&gt;"")),Vencimentos!$C$8:$C$37),0)</f>
        <v>0</v>
      </c>
      <c r="D8" s="10">
        <f>MAX(IF(AND(ISNUMBER(Formações!$C$8),A8&gt;=Formações!$C$8),Formações!$B$8,0),IF(AND(ISNUMBER(Formações!$C$9),A8&gt;=Formações!$C$9),Formações!$B$9,0),IF(AND(ISNUMBER(Formações!$C$10),A8&gt;=Formações!$C$10),Formações!$B$10,0),IF(AND(ISNUMBER(Formações!$C$11),A8&gt;=Formações!$C$11),Formações!$B$11,0),IF(AND(ISNUMBER(Formações!$C$12),A8&gt;=Formações!$C$12),Formações!$B$12,0))</f>
        <v>0</v>
      </c>
      <c r="E8">
        <v>31</v>
      </c>
      <c r="F8" s="8">
        <f t="shared" ref="F8:F71" si="0">IF(OR(C8&lt;=0,D8&lt;=0),0,C8*D8/E8)</f>
        <v>0</v>
      </c>
    </row>
    <row r="9" spans="1:6">
      <c r="A9" s="1">
        <v>44563</v>
      </c>
      <c r="B9" s="16">
        <v>44562</v>
      </c>
      <c r="C9" s="8">
        <f>IFERROR(LOOKUP(2,1/((Vencimentos!$B$8:$B$37&lt;=A9)*(Vencimentos!$B$8:$B$37&lt;&gt;"")*(Vencimentos!$C$8:$C$37&lt;&gt;"")),Vencimentos!$C$8:$C$37),0)</f>
        <v>0</v>
      </c>
      <c r="D9" s="10">
        <f>MAX(IF(AND(ISNUMBER(Formações!$C$8),A9&gt;=Formações!$C$8),Formações!$B$8,0),IF(AND(ISNUMBER(Formações!$C$9),A9&gt;=Formações!$C$9),Formações!$B$9,0),IF(AND(ISNUMBER(Formações!$C$10),A9&gt;=Formações!$C$10),Formações!$B$10,0),IF(AND(ISNUMBER(Formações!$C$11),A9&gt;=Formações!$C$11),Formações!$B$11,0),IF(AND(ISNUMBER(Formações!$C$12),A9&gt;=Formações!$C$12),Formações!$B$12,0))</f>
        <v>0</v>
      </c>
      <c r="E9">
        <v>31</v>
      </c>
      <c r="F9" s="8">
        <f t="shared" si="0"/>
        <v>0</v>
      </c>
    </row>
    <row r="10" spans="1:6">
      <c r="A10" s="1">
        <v>44564</v>
      </c>
      <c r="B10" s="16">
        <v>44562</v>
      </c>
      <c r="C10" s="8">
        <f>IFERROR(LOOKUP(2,1/((Vencimentos!$B$8:$B$37&lt;=A10)*(Vencimentos!$B$8:$B$37&lt;&gt;"")*(Vencimentos!$C$8:$C$37&lt;&gt;"")),Vencimentos!$C$8:$C$37),0)</f>
        <v>0</v>
      </c>
      <c r="D10" s="10">
        <f>MAX(IF(AND(ISNUMBER(Formações!$C$8),A10&gt;=Formações!$C$8),Formações!$B$8,0),IF(AND(ISNUMBER(Formações!$C$9),A10&gt;=Formações!$C$9),Formações!$B$9,0),IF(AND(ISNUMBER(Formações!$C$10),A10&gt;=Formações!$C$10),Formações!$B$10,0),IF(AND(ISNUMBER(Formações!$C$11),A10&gt;=Formações!$C$11),Formações!$B$11,0),IF(AND(ISNUMBER(Formações!$C$12),A10&gt;=Formações!$C$12),Formações!$B$12,0))</f>
        <v>0</v>
      </c>
      <c r="E10">
        <v>31</v>
      </c>
      <c r="F10" s="8">
        <f t="shared" si="0"/>
        <v>0</v>
      </c>
    </row>
    <row r="11" spans="1:6">
      <c r="A11" s="1">
        <v>44565</v>
      </c>
      <c r="B11" s="16">
        <v>44562</v>
      </c>
      <c r="C11" s="8">
        <f>IFERROR(LOOKUP(2,1/((Vencimentos!$B$8:$B$37&lt;=A11)*(Vencimentos!$B$8:$B$37&lt;&gt;"")*(Vencimentos!$C$8:$C$37&lt;&gt;"")),Vencimentos!$C$8:$C$37),0)</f>
        <v>0</v>
      </c>
      <c r="D11" s="10">
        <f>MAX(IF(AND(ISNUMBER(Formações!$C$8),A11&gt;=Formações!$C$8),Formações!$B$8,0),IF(AND(ISNUMBER(Formações!$C$9),A11&gt;=Formações!$C$9),Formações!$B$9,0),IF(AND(ISNUMBER(Formações!$C$10),A11&gt;=Formações!$C$10),Formações!$B$10,0),IF(AND(ISNUMBER(Formações!$C$11),A11&gt;=Formações!$C$11),Formações!$B$11,0),IF(AND(ISNUMBER(Formações!$C$12),A11&gt;=Formações!$C$12),Formações!$B$12,0))</f>
        <v>0</v>
      </c>
      <c r="E11">
        <v>31</v>
      </c>
      <c r="F11" s="8">
        <f t="shared" si="0"/>
        <v>0</v>
      </c>
    </row>
    <row r="12" spans="1:6">
      <c r="A12" s="1">
        <v>44566</v>
      </c>
      <c r="B12" s="16">
        <v>44562</v>
      </c>
      <c r="C12" s="8">
        <f>IFERROR(LOOKUP(2,1/((Vencimentos!$B$8:$B$37&lt;=A12)*(Vencimentos!$B$8:$B$37&lt;&gt;"")*(Vencimentos!$C$8:$C$37&lt;&gt;"")),Vencimentos!$C$8:$C$37),0)</f>
        <v>0</v>
      </c>
      <c r="D12" s="10">
        <f>MAX(IF(AND(ISNUMBER(Formações!$C$8),A12&gt;=Formações!$C$8),Formações!$B$8,0),IF(AND(ISNUMBER(Formações!$C$9),A12&gt;=Formações!$C$9),Formações!$B$9,0),IF(AND(ISNUMBER(Formações!$C$10),A12&gt;=Formações!$C$10),Formações!$B$10,0),IF(AND(ISNUMBER(Formações!$C$11),A12&gt;=Formações!$C$11),Formações!$B$11,0),IF(AND(ISNUMBER(Formações!$C$12),A12&gt;=Formações!$C$12),Formações!$B$12,0))</f>
        <v>0</v>
      </c>
      <c r="E12">
        <v>31</v>
      </c>
      <c r="F12" s="8">
        <f t="shared" si="0"/>
        <v>0</v>
      </c>
    </row>
    <row r="13" spans="1:6">
      <c r="A13" s="1">
        <v>44567</v>
      </c>
      <c r="B13" s="16">
        <v>44562</v>
      </c>
      <c r="C13" s="8">
        <f>IFERROR(LOOKUP(2,1/((Vencimentos!$B$8:$B$37&lt;=A13)*(Vencimentos!$B$8:$B$37&lt;&gt;"")*(Vencimentos!$C$8:$C$37&lt;&gt;"")),Vencimentos!$C$8:$C$37),0)</f>
        <v>0</v>
      </c>
      <c r="D13" s="10">
        <f>MAX(IF(AND(ISNUMBER(Formações!$C$8),A13&gt;=Formações!$C$8),Formações!$B$8,0),IF(AND(ISNUMBER(Formações!$C$9),A13&gt;=Formações!$C$9),Formações!$B$9,0),IF(AND(ISNUMBER(Formações!$C$10),A13&gt;=Formações!$C$10),Formações!$B$10,0),IF(AND(ISNUMBER(Formações!$C$11),A13&gt;=Formações!$C$11),Formações!$B$11,0),IF(AND(ISNUMBER(Formações!$C$12),A13&gt;=Formações!$C$12),Formações!$B$12,0))</f>
        <v>0</v>
      </c>
      <c r="E13">
        <v>31</v>
      </c>
      <c r="F13" s="8">
        <f t="shared" si="0"/>
        <v>0</v>
      </c>
    </row>
    <row r="14" spans="1:6">
      <c r="A14" s="1">
        <v>44568</v>
      </c>
      <c r="B14" s="16">
        <v>44562</v>
      </c>
      <c r="C14" s="8">
        <f>IFERROR(LOOKUP(2,1/((Vencimentos!$B$8:$B$37&lt;=A14)*(Vencimentos!$B$8:$B$37&lt;&gt;"")*(Vencimentos!$C$8:$C$37&lt;&gt;"")),Vencimentos!$C$8:$C$37),0)</f>
        <v>0</v>
      </c>
      <c r="D14" s="10">
        <f>MAX(IF(AND(ISNUMBER(Formações!$C$8),A14&gt;=Formações!$C$8),Formações!$B$8,0),IF(AND(ISNUMBER(Formações!$C$9),A14&gt;=Formações!$C$9),Formações!$B$9,0),IF(AND(ISNUMBER(Formações!$C$10),A14&gt;=Formações!$C$10),Formações!$B$10,0),IF(AND(ISNUMBER(Formações!$C$11),A14&gt;=Formações!$C$11),Formações!$B$11,0),IF(AND(ISNUMBER(Formações!$C$12),A14&gt;=Formações!$C$12),Formações!$B$12,0))</f>
        <v>0</v>
      </c>
      <c r="E14">
        <v>31</v>
      </c>
      <c r="F14" s="8">
        <f t="shared" si="0"/>
        <v>0</v>
      </c>
    </row>
    <row r="15" spans="1:6">
      <c r="A15" s="1">
        <v>44569</v>
      </c>
      <c r="B15" s="16">
        <v>44562</v>
      </c>
      <c r="C15" s="8">
        <f>IFERROR(LOOKUP(2,1/((Vencimentos!$B$8:$B$37&lt;=A15)*(Vencimentos!$B$8:$B$37&lt;&gt;"")*(Vencimentos!$C$8:$C$37&lt;&gt;"")),Vencimentos!$C$8:$C$37),0)</f>
        <v>0</v>
      </c>
      <c r="D15" s="10">
        <f>MAX(IF(AND(ISNUMBER(Formações!$C$8),A15&gt;=Formações!$C$8),Formações!$B$8,0),IF(AND(ISNUMBER(Formações!$C$9),A15&gt;=Formações!$C$9),Formações!$B$9,0),IF(AND(ISNUMBER(Formações!$C$10),A15&gt;=Formações!$C$10),Formações!$B$10,0),IF(AND(ISNUMBER(Formações!$C$11),A15&gt;=Formações!$C$11),Formações!$B$11,0),IF(AND(ISNUMBER(Formações!$C$12),A15&gt;=Formações!$C$12),Formações!$B$12,0))</f>
        <v>0</v>
      </c>
      <c r="E15">
        <v>31</v>
      </c>
      <c r="F15" s="8">
        <f t="shared" si="0"/>
        <v>0</v>
      </c>
    </row>
    <row r="16" spans="1:6">
      <c r="A16" s="1">
        <v>44570</v>
      </c>
      <c r="B16" s="16">
        <v>44562</v>
      </c>
      <c r="C16" s="8">
        <f>IFERROR(LOOKUP(2,1/((Vencimentos!$B$8:$B$37&lt;=A16)*(Vencimentos!$B$8:$B$37&lt;&gt;"")*(Vencimentos!$C$8:$C$37&lt;&gt;"")),Vencimentos!$C$8:$C$37),0)</f>
        <v>0</v>
      </c>
      <c r="D16" s="10">
        <f>MAX(IF(AND(ISNUMBER(Formações!$C$8),A16&gt;=Formações!$C$8),Formações!$B$8,0),IF(AND(ISNUMBER(Formações!$C$9),A16&gt;=Formações!$C$9),Formações!$B$9,0),IF(AND(ISNUMBER(Formações!$C$10),A16&gt;=Formações!$C$10),Formações!$B$10,0),IF(AND(ISNUMBER(Formações!$C$11),A16&gt;=Formações!$C$11),Formações!$B$11,0),IF(AND(ISNUMBER(Formações!$C$12),A16&gt;=Formações!$C$12),Formações!$B$12,0))</f>
        <v>0</v>
      </c>
      <c r="E16">
        <v>31</v>
      </c>
      <c r="F16" s="8">
        <f t="shared" si="0"/>
        <v>0</v>
      </c>
    </row>
    <row r="17" spans="1:6">
      <c r="A17" s="1">
        <v>44571</v>
      </c>
      <c r="B17" s="16">
        <v>44562</v>
      </c>
      <c r="C17" s="8">
        <f>IFERROR(LOOKUP(2,1/((Vencimentos!$B$8:$B$37&lt;=A17)*(Vencimentos!$B$8:$B$37&lt;&gt;"")*(Vencimentos!$C$8:$C$37&lt;&gt;"")),Vencimentos!$C$8:$C$37),0)</f>
        <v>0</v>
      </c>
      <c r="D17" s="10">
        <f>MAX(IF(AND(ISNUMBER(Formações!$C$8),A17&gt;=Formações!$C$8),Formações!$B$8,0),IF(AND(ISNUMBER(Formações!$C$9),A17&gt;=Formações!$C$9),Formações!$B$9,0),IF(AND(ISNUMBER(Formações!$C$10),A17&gt;=Formações!$C$10),Formações!$B$10,0),IF(AND(ISNUMBER(Formações!$C$11),A17&gt;=Formações!$C$11),Formações!$B$11,0),IF(AND(ISNUMBER(Formações!$C$12),A17&gt;=Formações!$C$12),Formações!$B$12,0))</f>
        <v>0</v>
      </c>
      <c r="E17">
        <v>31</v>
      </c>
      <c r="F17" s="8">
        <f t="shared" si="0"/>
        <v>0</v>
      </c>
    </row>
    <row r="18" spans="1:6">
      <c r="A18" s="1">
        <v>44572</v>
      </c>
      <c r="B18" s="16">
        <v>44562</v>
      </c>
      <c r="C18" s="8">
        <f>IFERROR(LOOKUP(2,1/((Vencimentos!$B$8:$B$37&lt;=A18)*(Vencimentos!$B$8:$B$37&lt;&gt;"")*(Vencimentos!$C$8:$C$37&lt;&gt;"")),Vencimentos!$C$8:$C$37),0)</f>
        <v>0</v>
      </c>
      <c r="D18" s="10">
        <f>MAX(IF(AND(ISNUMBER(Formações!$C$8),A18&gt;=Formações!$C$8),Formações!$B$8,0),IF(AND(ISNUMBER(Formações!$C$9),A18&gt;=Formações!$C$9),Formações!$B$9,0),IF(AND(ISNUMBER(Formações!$C$10),A18&gt;=Formações!$C$10),Formações!$B$10,0),IF(AND(ISNUMBER(Formações!$C$11),A18&gt;=Formações!$C$11),Formações!$B$11,0),IF(AND(ISNUMBER(Formações!$C$12),A18&gt;=Formações!$C$12),Formações!$B$12,0))</f>
        <v>0</v>
      </c>
      <c r="E18">
        <v>31</v>
      </c>
      <c r="F18" s="8">
        <f t="shared" si="0"/>
        <v>0</v>
      </c>
    </row>
    <row r="19" spans="1:6">
      <c r="A19" s="1">
        <v>44573</v>
      </c>
      <c r="B19" s="16">
        <v>44562</v>
      </c>
      <c r="C19" s="8">
        <f>IFERROR(LOOKUP(2,1/((Vencimentos!$B$8:$B$37&lt;=A19)*(Vencimentos!$B$8:$B$37&lt;&gt;"")*(Vencimentos!$C$8:$C$37&lt;&gt;"")),Vencimentos!$C$8:$C$37),0)</f>
        <v>0</v>
      </c>
      <c r="D19" s="10">
        <f>MAX(IF(AND(ISNUMBER(Formações!$C$8),A19&gt;=Formações!$C$8),Formações!$B$8,0),IF(AND(ISNUMBER(Formações!$C$9),A19&gt;=Formações!$C$9),Formações!$B$9,0),IF(AND(ISNUMBER(Formações!$C$10),A19&gt;=Formações!$C$10),Formações!$B$10,0),IF(AND(ISNUMBER(Formações!$C$11),A19&gt;=Formações!$C$11),Formações!$B$11,0),IF(AND(ISNUMBER(Formações!$C$12),A19&gt;=Formações!$C$12),Formações!$B$12,0))</f>
        <v>0</v>
      </c>
      <c r="E19">
        <v>31</v>
      </c>
      <c r="F19" s="8">
        <f t="shared" si="0"/>
        <v>0</v>
      </c>
    </row>
    <row r="20" spans="1:6">
      <c r="A20" s="1">
        <v>44574</v>
      </c>
      <c r="B20" s="16">
        <v>44562</v>
      </c>
      <c r="C20" s="8">
        <f>IFERROR(LOOKUP(2,1/((Vencimentos!$B$8:$B$37&lt;=A20)*(Vencimentos!$B$8:$B$37&lt;&gt;"")*(Vencimentos!$C$8:$C$37&lt;&gt;"")),Vencimentos!$C$8:$C$37),0)</f>
        <v>0</v>
      </c>
      <c r="D20" s="10">
        <f>MAX(IF(AND(ISNUMBER(Formações!$C$8),A20&gt;=Formações!$C$8),Formações!$B$8,0),IF(AND(ISNUMBER(Formações!$C$9),A20&gt;=Formações!$C$9),Formações!$B$9,0),IF(AND(ISNUMBER(Formações!$C$10),A20&gt;=Formações!$C$10),Formações!$B$10,0),IF(AND(ISNUMBER(Formações!$C$11),A20&gt;=Formações!$C$11),Formações!$B$11,0),IF(AND(ISNUMBER(Formações!$C$12),A20&gt;=Formações!$C$12),Formações!$B$12,0))</f>
        <v>0</v>
      </c>
      <c r="E20">
        <v>31</v>
      </c>
      <c r="F20" s="8">
        <f t="shared" si="0"/>
        <v>0</v>
      </c>
    </row>
    <row r="21" spans="1:6">
      <c r="A21" s="1">
        <v>44575</v>
      </c>
      <c r="B21" s="16">
        <v>44562</v>
      </c>
      <c r="C21" s="8">
        <f>IFERROR(LOOKUP(2,1/((Vencimentos!$B$8:$B$37&lt;=A21)*(Vencimentos!$B$8:$B$37&lt;&gt;"")*(Vencimentos!$C$8:$C$37&lt;&gt;"")),Vencimentos!$C$8:$C$37),0)</f>
        <v>0</v>
      </c>
      <c r="D21" s="10">
        <f>MAX(IF(AND(ISNUMBER(Formações!$C$8),A21&gt;=Formações!$C$8),Formações!$B$8,0),IF(AND(ISNUMBER(Formações!$C$9),A21&gt;=Formações!$C$9),Formações!$B$9,0),IF(AND(ISNUMBER(Formações!$C$10),A21&gt;=Formações!$C$10),Formações!$B$10,0),IF(AND(ISNUMBER(Formações!$C$11),A21&gt;=Formações!$C$11),Formações!$B$11,0),IF(AND(ISNUMBER(Formações!$C$12),A21&gt;=Formações!$C$12),Formações!$B$12,0))</f>
        <v>0</v>
      </c>
      <c r="E21">
        <v>31</v>
      </c>
      <c r="F21" s="8">
        <f t="shared" si="0"/>
        <v>0</v>
      </c>
    </row>
    <row r="22" spans="1:6">
      <c r="A22" s="1">
        <v>44576</v>
      </c>
      <c r="B22" s="16">
        <v>44562</v>
      </c>
      <c r="C22" s="8">
        <f>IFERROR(LOOKUP(2,1/((Vencimentos!$B$8:$B$37&lt;=A22)*(Vencimentos!$B$8:$B$37&lt;&gt;"")*(Vencimentos!$C$8:$C$37&lt;&gt;"")),Vencimentos!$C$8:$C$37),0)</f>
        <v>0</v>
      </c>
      <c r="D22" s="10">
        <f>MAX(IF(AND(ISNUMBER(Formações!$C$8),A22&gt;=Formações!$C$8),Formações!$B$8,0),IF(AND(ISNUMBER(Formações!$C$9),A22&gt;=Formações!$C$9),Formações!$B$9,0),IF(AND(ISNUMBER(Formações!$C$10),A22&gt;=Formações!$C$10),Formações!$B$10,0),IF(AND(ISNUMBER(Formações!$C$11),A22&gt;=Formações!$C$11),Formações!$B$11,0),IF(AND(ISNUMBER(Formações!$C$12),A22&gt;=Formações!$C$12),Formações!$B$12,0))</f>
        <v>0</v>
      </c>
      <c r="E22">
        <v>31</v>
      </c>
      <c r="F22" s="8">
        <f t="shared" si="0"/>
        <v>0</v>
      </c>
    </row>
    <row r="23" spans="1:6">
      <c r="A23" s="1">
        <v>44577</v>
      </c>
      <c r="B23" s="16">
        <v>44562</v>
      </c>
      <c r="C23" s="8">
        <f>IFERROR(LOOKUP(2,1/((Vencimentos!$B$8:$B$37&lt;=A23)*(Vencimentos!$B$8:$B$37&lt;&gt;"")*(Vencimentos!$C$8:$C$37&lt;&gt;"")),Vencimentos!$C$8:$C$37),0)</f>
        <v>0</v>
      </c>
      <c r="D23" s="10">
        <f>MAX(IF(AND(ISNUMBER(Formações!$C$8),A23&gt;=Formações!$C$8),Formações!$B$8,0),IF(AND(ISNUMBER(Formações!$C$9),A23&gt;=Formações!$C$9),Formações!$B$9,0),IF(AND(ISNUMBER(Formações!$C$10),A23&gt;=Formações!$C$10),Formações!$B$10,0),IF(AND(ISNUMBER(Formações!$C$11),A23&gt;=Formações!$C$11),Formações!$B$11,0),IF(AND(ISNUMBER(Formações!$C$12),A23&gt;=Formações!$C$12),Formações!$B$12,0))</f>
        <v>0</v>
      </c>
      <c r="E23">
        <v>31</v>
      </c>
      <c r="F23" s="8">
        <f t="shared" si="0"/>
        <v>0</v>
      </c>
    </row>
    <row r="24" spans="1:6">
      <c r="A24" s="1">
        <v>44578</v>
      </c>
      <c r="B24" s="16">
        <v>44562</v>
      </c>
      <c r="C24" s="8">
        <f>IFERROR(LOOKUP(2,1/((Vencimentos!$B$8:$B$37&lt;=A24)*(Vencimentos!$B$8:$B$37&lt;&gt;"")*(Vencimentos!$C$8:$C$37&lt;&gt;"")),Vencimentos!$C$8:$C$37),0)</f>
        <v>0</v>
      </c>
      <c r="D24" s="10">
        <f>MAX(IF(AND(ISNUMBER(Formações!$C$8),A24&gt;=Formações!$C$8),Formações!$B$8,0),IF(AND(ISNUMBER(Formações!$C$9),A24&gt;=Formações!$C$9),Formações!$B$9,0),IF(AND(ISNUMBER(Formações!$C$10),A24&gt;=Formações!$C$10),Formações!$B$10,0),IF(AND(ISNUMBER(Formações!$C$11),A24&gt;=Formações!$C$11),Formações!$B$11,0),IF(AND(ISNUMBER(Formações!$C$12),A24&gt;=Formações!$C$12),Formações!$B$12,0))</f>
        <v>0</v>
      </c>
      <c r="E24">
        <v>31</v>
      </c>
      <c r="F24" s="8">
        <f t="shared" si="0"/>
        <v>0</v>
      </c>
    </row>
    <row r="25" spans="1:6">
      <c r="A25" s="1">
        <v>44579</v>
      </c>
      <c r="B25" s="16">
        <v>44562</v>
      </c>
      <c r="C25" s="8">
        <f>IFERROR(LOOKUP(2,1/((Vencimentos!$B$8:$B$37&lt;=A25)*(Vencimentos!$B$8:$B$37&lt;&gt;"")*(Vencimentos!$C$8:$C$37&lt;&gt;"")),Vencimentos!$C$8:$C$37),0)</f>
        <v>0</v>
      </c>
      <c r="D25" s="10">
        <f>MAX(IF(AND(ISNUMBER(Formações!$C$8),A25&gt;=Formações!$C$8),Formações!$B$8,0),IF(AND(ISNUMBER(Formações!$C$9),A25&gt;=Formações!$C$9),Formações!$B$9,0),IF(AND(ISNUMBER(Formações!$C$10),A25&gt;=Formações!$C$10),Formações!$B$10,0),IF(AND(ISNUMBER(Formações!$C$11),A25&gt;=Formações!$C$11),Formações!$B$11,0),IF(AND(ISNUMBER(Formações!$C$12),A25&gt;=Formações!$C$12),Formações!$B$12,0))</f>
        <v>0</v>
      </c>
      <c r="E25">
        <v>31</v>
      </c>
      <c r="F25" s="8">
        <f t="shared" si="0"/>
        <v>0</v>
      </c>
    </row>
    <row r="26" spans="1:6">
      <c r="A26" s="1">
        <v>44580</v>
      </c>
      <c r="B26" s="16">
        <v>44562</v>
      </c>
      <c r="C26" s="8">
        <f>IFERROR(LOOKUP(2,1/((Vencimentos!$B$8:$B$37&lt;=A26)*(Vencimentos!$B$8:$B$37&lt;&gt;"")*(Vencimentos!$C$8:$C$37&lt;&gt;"")),Vencimentos!$C$8:$C$37),0)</f>
        <v>0</v>
      </c>
      <c r="D26" s="10">
        <f>MAX(IF(AND(ISNUMBER(Formações!$C$8),A26&gt;=Formações!$C$8),Formações!$B$8,0),IF(AND(ISNUMBER(Formações!$C$9),A26&gt;=Formações!$C$9),Formações!$B$9,0),IF(AND(ISNUMBER(Formações!$C$10),A26&gt;=Formações!$C$10),Formações!$B$10,0),IF(AND(ISNUMBER(Formações!$C$11),A26&gt;=Formações!$C$11),Formações!$B$11,0),IF(AND(ISNUMBER(Formações!$C$12),A26&gt;=Formações!$C$12),Formações!$B$12,0))</f>
        <v>0</v>
      </c>
      <c r="E26">
        <v>31</v>
      </c>
      <c r="F26" s="8">
        <f t="shared" si="0"/>
        <v>0</v>
      </c>
    </row>
    <row r="27" spans="1:6">
      <c r="A27" s="1">
        <v>44581</v>
      </c>
      <c r="B27" s="16">
        <v>44562</v>
      </c>
      <c r="C27" s="8">
        <f>IFERROR(LOOKUP(2,1/((Vencimentos!$B$8:$B$37&lt;=A27)*(Vencimentos!$B$8:$B$37&lt;&gt;"")*(Vencimentos!$C$8:$C$37&lt;&gt;"")),Vencimentos!$C$8:$C$37),0)</f>
        <v>0</v>
      </c>
      <c r="D27" s="10">
        <f>MAX(IF(AND(ISNUMBER(Formações!$C$8),A27&gt;=Formações!$C$8),Formações!$B$8,0),IF(AND(ISNUMBER(Formações!$C$9),A27&gt;=Formações!$C$9),Formações!$B$9,0),IF(AND(ISNUMBER(Formações!$C$10),A27&gt;=Formações!$C$10),Formações!$B$10,0),IF(AND(ISNUMBER(Formações!$C$11),A27&gt;=Formações!$C$11),Formações!$B$11,0),IF(AND(ISNUMBER(Formações!$C$12),A27&gt;=Formações!$C$12),Formações!$B$12,0))</f>
        <v>0</v>
      </c>
      <c r="E27">
        <v>31</v>
      </c>
      <c r="F27" s="8">
        <f t="shared" si="0"/>
        <v>0</v>
      </c>
    </row>
    <row r="28" spans="1:6">
      <c r="A28" s="1">
        <v>44582</v>
      </c>
      <c r="B28" s="16">
        <v>44562</v>
      </c>
      <c r="C28" s="8">
        <f>IFERROR(LOOKUP(2,1/((Vencimentos!$B$8:$B$37&lt;=A28)*(Vencimentos!$B$8:$B$37&lt;&gt;"")*(Vencimentos!$C$8:$C$37&lt;&gt;"")),Vencimentos!$C$8:$C$37),0)</f>
        <v>0</v>
      </c>
      <c r="D28" s="10">
        <f>MAX(IF(AND(ISNUMBER(Formações!$C$8),A28&gt;=Formações!$C$8),Formações!$B$8,0),IF(AND(ISNUMBER(Formações!$C$9),A28&gt;=Formações!$C$9),Formações!$B$9,0),IF(AND(ISNUMBER(Formações!$C$10),A28&gt;=Formações!$C$10),Formações!$B$10,0),IF(AND(ISNUMBER(Formações!$C$11),A28&gt;=Formações!$C$11),Formações!$B$11,0),IF(AND(ISNUMBER(Formações!$C$12),A28&gt;=Formações!$C$12),Formações!$B$12,0))</f>
        <v>0</v>
      </c>
      <c r="E28">
        <v>31</v>
      </c>
      <c r="F28" s="8">
        <f t="shared" si="0"/>
        <v>0</v>
      </c>
    </row>
    <row r="29" spans="1:6">
      <c r="A29" s="1">
        <v>44583</v>
      </c>
      <c r="B29" s="16">
        <v>44562</v>
      </c>
      <c r="C29" s="8">
        <f>IFERROR(LOOKUP(2,1/((Vencimentos!$B$8:$B$37&lt;=A29)*(Vencimentos!$B$8:$B$37&lt;&gt;"")*(Vencimentos!$C$8:$C$37&lt;&gt;"")),Vencimentos!$C$8:$C$37),0)</f>
        <v>0</v>
      </c>
      <c r="D29" s="10">
        <f>MAX(IF(AND(ISNUMBER(Formações!$C$8),A29&gt;=Formações!$C$8),Formações!$B$8,0),IF(AND(ISNUMBER(Formações!$C$9),A29&gt;=Formações!$C$9),Formações!$B$9,0),IF(AND(ISNUMBER(Formações!$C$10),A29&gt;=Formações!$C$10),Formações!$B$10,0),IF(AND(ISNUMBER(Formações!$C$11),A29&gt;=Formações!$C$11),Formações!$B$11,0),IF(AND(ISNUMBER(Formações!$C$12),A29&gt;=Formações!$C$12),Formações!$B$12,0))</f>
        <v>0</v>
      </c>
      <c r="E29">
        <v>31</v>
      </c>
      <c r="F29" s="8">
        <f t="shared" si="0"/>
        <v>0</v>
      </c>
    </row>
    <row r="30" spans="1:6">
      <c r="A30" s="1">
        <v>44584</v>
      </c>
      <c r="B30" s="16">
        <v>44562</v>
      </c>
      <c r="C30" s="8">
        <f>IFERROR(LOOKUP(2,1/((Vencimentos!$B$8:$B$37&lt;=A30)*(Vencimentos!$B$8:$B$37&lt;&gt;"")*(Vencimentos!$C$8:$C$37&lt;&gt;"")),Vencimentos!$C$8:$C$37),0)</f>
        <v>0</v>
      </c>
      <c r="D30" s="10">
        <f>MAX(IF(AND(ISNUMBER(Formações!$C$8),A30&gt;=Formações!$C$8),Formações!$B$8,0),IF(AND(ISNUMBER(Formações!$C$9),A30&gt;=Formações!$C$9),Formações!$B$9,0),IF(AND(ISNUMBER(Formações!$C$10),A30&gt;=Formações!$C$10),Formações!$B$10,0),IF(AND(ISNUMBER(Formações!$C$11),A30&gt;=Formações!$C$11),Formações!$B$11,0),IF(AND(ISNUMBER(Formações!$C$12),A30&gt;=Formações!$C$12),Formações!$B$12,0))</f>
        <v>0</v>
      </c>
      <c r="E30">
        <v>31</v>
      </c>
      <c r="F30" s="8">
        <f t="shared" si="0"/>
        <v>0</v>
      </c>
    </row>
    <row r="31" spans="1:6">
      <c r="A31" s="1">
        <v>44585</v>
      </c>
      <c r="B31" s="16">
        <v>44562</v>
      </c>
      <c r="C31" s="8">
        <f>IFERROR(LOOKUP(2,1/((Vencimentos!$B$8:$B$37&lt;=A31)*(Vencimentos!$B$8:$B$37&lt;&gt;"")*(Vencimentos!$C$8:$C$37&lt;&gt;"")),Vencimentos!$C$8:$C$37),0)</f>
        <v>0</v>
      </c>
      <c r="D31" s="10">
        <f>MAX(IF(AND(ISNUMBER(Formações!$C$8),A31&gt;=Formações!$C$8),Formações!$B$8,0),IF(AND(ISNUMBER(Formações!$C$9),A31&gt;=Formações!$C$9),Formações!$B$9,0),IF(AND(ISNUMBER(Formações!$C$10),A31&gt;=Formações!$C$10),Formações!$B$10,0),IF(AND(ISNUMBER(Formações!$C$11),A31&gt;=Formações!$C$11),Formações!$B$11,0),IF(AND(ISNUMBER(Formações!$C$12),A31&gt;=Formações!$C$12),Formações!$B$12,0))</f>
        <v>0</v>
      </c>
      <c r="E31">
        <v>31</v>
      </c>
      <c r="F31" s="8">
        <f t="shared" si="0"/>
        <v>0</v>
      </c>
    </row>
    <row r="32" spans="1:6">
      <c r="A32" s="1">
        <v>44586</v>
      </c>
      <c r="B32" s="16">
        <v>44562</v>
      </c>
      <c r="C32" s="8">
        <f>IFERROR(LOOKUP(2,1/((Vencimentos!$B$8:$B$37&lt;=A32)*(Vencimentos!$B$8:$B$37&lt;&gt;"")*(Vencimentos!$C$8:$C$37&lt;&gt;"")),Vencimentos!$C$8:$C$37),0)</f>
        <v>0</v>
      </c>
      <c r="D32" s="10">
        <f>MAX(IF(AND(ISNUMBER(Formações!$C$8),A32&gt;=Formações!$C$8),Formações!$B$8,0),IF(AND(ISNUMBER(Formações!$C$9),A32&gt;=Formações!$C$9),Formações!$B$9,0),IF(AND(ISNUMBER(Formações!$C$10),A32&gt;=Formações!$C$10),Formações!$B$10,0),IF(AND(ISNUMBER(Formações!$C$11),A32&gt;=Formações!$C$11),Formações!$B$11,0),IF(AND(ISNUMBER(Formações!$C$12),A32&gt;=Formações!$C$12),Formações!$B$12,0))</f>
        <v>0</v>
      </c>
      <c r="E32">
        <v>31</v>
      </c>
      <c r="F32" s="8">
        <f t="shared" si="0"/>
        <v>0</v>
      </c>
    </row>
    <row r="33" spans="1:6">
      <c r="A33" s="1">
        <v>44587</v>
      </c>
      <c r="B33" s="16">
        <v>44562</v>
      </c>
      <c r="C33" s="8">
        <f>IFERROR(LOOKUP(2,1/((Vencimentos!$B$8:$B$37&lt;=A33)*(Vencimentos!$B$8:$B$37&lt;&gt;"")*(Vencimentos!$C$8:$C$37&lt;&gt;"")),Vencimentos!$C$8:$C$37),0)</f>
        <v>0</v>
      </c>
      <c r="D33" s="10">
        <f>MAX(IF(AND(ISNUMBER(Formações!$C$8),A33&gt;=Formações!$C$8),Formações!$B$8,0),IF(AND(ISNUMBER(Formações!$C$9),A33&gt;=Formações!$C$9),Formações!$B$9,0),IF(AND(ISNUMBER(Formações!$C$10),A33&gt;=Formações!$C$10),Formações!$B$10,0),IF(AND(ISNUMBER(Formações!$C$11),A33&gt;=Formações!$C$11),Formações!$B$11,0),IF(AND(ISNUMBER(Formações!$C$12),A33&gt;=Formações!$C$12),Formações!$B$12,0))</f>
        <v>0</v>
      </c>
      <c r="E33">
        <v>31</v>
      </c>
      <c r="F33" s="8">
        <f t="shared" si="0"/>
        <v>0</v>
      </c>
    </row>
    <row r="34" spans="1:6">
      <c r="A34" s="1">
        <v>44588</v>
      </c>
      <c r="B34" s="16">
        <v>44562</v>
      </c>
      <c r="C34" s="8">
        <f>IFERROR(LOOKUP(2,1/((Vencimentos!$B$8:$B$37&lt;=A34)*(Vencimentos!$B$8:$B$37&lt;&gt;"")*(Vencimentos!$C$8:$C$37&lt;&gt;"")),Vencimentos!$C$8:$C$37),0)</f>
        <v>0</v>
      </c>
      <c r="D34" s="10">
        <f>MAX(IF(AND(ISNUMBER(Formações!$C$8),A34&gt;=Formações!$C$8),Formações!$B$8,0),IF(AND(ISNUMBER(Formações!$C$9),A34&gt;=Formações!$C$9),Formações!$B$9,0),IF(AND(ISNUMBER(Formações!$C$10),A34&gt;=Formações!$C$10),Formações!$B$10,0),IF(AND(ISNUMBER(Formações!$C$11),A34&gt;=Formações!$C$11),Formações!$B$11,0),IF(AND(ISNUMBER(Formações!$C$12),A34&gt;=Formações!$C$12),Formações!$B$12,0))</f>
        <v>0</v>
      </c>
      <c r="E34">
        <v>31</v>
      </c>
      <c r="F34" s="8">
        <f t="shared" si="0"/>
        <v>0</v>
      </c>
    </row>
    <row r="35" spans="1:6">
      <c r="A35" s="1">
        <v>44589</v>
      </c>
      <c r="B35" s="16">
        <v>44562</v>
      </c>
      <c r="C35" s="8">
        <f>IFERROR(LOOKUP(2,1/((Vencimentos!$B$8:$B$37&lt;=A35)*(Vencimentos!$B$8:$B$37&lt;&gt;"")*(Vencimentos!$C$8:$C$37&lt;&gt;"")),Vencimentos!$C$8:$C$37),0)</f>
        <v>0</v>
      </c>
      <c r="D35" s="10">
        <f>MAX(IF(AND(ISNUMBER(Formações!$C$8),A35&gt;=Formações!$C$8),Formações!$B$8,0),IF(AND(ISNUMBER(Formações!$C$9),A35&gt;=Formações!$C$9),Formações!$B$9,0),IF(AND(ISNUMBER(Formações!$C$10),A35&gt;=Formações!$C$10),Formações!$B$10,0),IF(AND(ISNUMBER(Formações!$C$11),A35&gt;=Formações!$C$11),Formações!$B$11,0),IF(AND(ISNUMBER(Formações!$C$12),A35&gt;=Formações!$C$12),Formações!$B$12,0))</f>
        <v>0</v>
      </c>
      <c r="E35">
        <v>31</v>
      </c>
      <c r="F35" s="8">
        <f t="shared" si="0"/>
        <v>0</v>
      </c>
    </row>
    <row r="36" spans="1:6">
      <c r="A36" s="1">
        <v>44590</v>
      </c>
      <c r="B36" s="16">
        <v>44562</v>
      </c>
      <c r="C36" s="8">
        <f>IFERROR(LOOKUP(2,1/((Vencimentos!$B$8:$B$37&lt;=A36)*(Vencimentos!$B$8:$B$37&lt;&gt;"")*(Vencimentos!$C$8:$C$37&lt;&gt;"")),Vencimentos!$C$8:$C$37),0)</f>
        <v>0</v>
      </c>
      <c r="D36" s="10">
        <f>MAX(IF(AND(ISNUMBER(Formações!$C$8),A36&gt;=Formações!$C$8),Formações!$B$8,0),IF(AND(ISNUMBER(Formações!$C$9),A36&gt;=Formações!$C$9),Formações!$B$9,0),IF(AND(ISNUMBER(Formações!$C$10),A36&gt;=Formações!$C$10),Formações!$B$10,0),IF(AND(ISNUMBER(Formações!$C$11),A36&gt;=Formações!$C$11),Formações!$B$11,0),IF(AND(ISNUMBER(Formações!$C$12),A36&gt;=Formações!$C$12),Formações!$B$12,0))</f>
        <v>0</v>
      </c>
      <c r="E36">
        <v>31</v>
      </c>
      <c r="F36" s="8">
        <f t="shared" si="0"/>
        <v>0</v>
      </c>
    </row>
    <row r="37" spans="1:6">
      <c r="A37" s="1">
        <v>44591</v>
      </c>
      <c r="B37" s="16">
        <v>44562</v>
      </c>
      <c r="C37" s="8">
        <f>IFERROR(LOOKUP(2,1/((Vencimentos!$B$8:$B$37&lt;=A37)*(Vencimentos!$B$8:$B$37&lt;&gt;"")*(Vencimentos!$C$8:$C$37&lt;&gt;"")),Vencimentos!$C$8:$C$37),0)</f>
        <v>0</v>
      </c>
      <c r="D37" s="10">
        <f>MAX(IF(AND(ISNUMBER(Formações!$C$8),A37&gt;=Formações!$C$8),Formações!$B$8,0),IF(AND(ISNUMBER(Formações!$C$9),A37&gt;=Formações!$C$9),Formações!$B$9,0),IF(AND(ISNUMBER(Formações!$C$10),A37&gt;=Formações!$C$10),Formações!$B$10,0),IF(AND(ISNUMBER(Formações!$C$11),A37&gt;=Formações!$C$11),Formações!$B$11,0),IF(AND(ISNUMBER(Formações!$C$12),A37&gt;=Formações!$C$12),Formações!$B$12,0))</f>
        <v>0</v>
      </c>
      <c r="E37">
        <v>31</v>
      </c>
      <c r="F37" s="8">
        <f t="shared" si="0"/>
        <v>0</v>
      </c>
    </row>
    <row r="38" spans="1:6">
      <c r="A38" s="1">
        <v>44592</v>
      </c>
      <c r="B38" s="16">
        <v>44562</v>
      </c>
      <c r="C38" s="8">
        <f>IFERROR(LOOKUP(2,1/((Vencimentos!$B$8:$B$37&lt;=A38)*(Vencimentos!$B$8:$B$37&lt;&gt;"")*(Vencimentos!$C$8:$C$37&lt;&gt;"")),Vencimentos!$C$8:$C$37),0)</f>
        <v>0</v>
      </c>
      <c r="D38" s="10">
        <f>MAX(IF(AND(ISNUMBER(Formações!$C$8),A38&gt;=Formações!$C$8),Formações!$B$8,0),IF(AND(ISNUMBER(Formações!$C$9),A38&gt;=Formações!$C$9),Formações!$B$9,0),IF(AND(ISNUMBER(Formações!$C$10),A38&gt;=Formações!$C$10),Formações!$B$10,0),IF(AND(ISNUMBER(Formações!$C$11),A38&gt;=Formações!$C$11),Formações!$B$11,0),IF(AND(ISNUMBER(Formações!$C$12),A38&gt;=Formações!$C$12),Formações!$B$12,0))</f>
        <v>0</v>
      </c>
      <c r="E38">
        <v>31</v>
      </c>
      <c r="F38" s="8">
        <f t="shared" si="0"/>
        <v>0</v>
      </c>
    </row>
    <row r="39" spans="1:6">
      <c r="A39" s="1">
        <v>44593</v>
      </c>
      <c r="B39" s="16">
        <v>44593</v>
      </c>
      <c r="C39" s="8">
        <f>IFERROR(LOOKUP(2,1/((Vencimentos!$B$8:$B$37&lt;=A39)*(Vencimentos!$B$8:$B$37&lt;&gt;"")*(Vencimentos!$C$8:$C$37&lt;&gt;"")),Vencimentos!$C$8:$C$37),0)</f>
        <v>0</v>
      </c>
      <c r="D39" s="10">
        <f>MAX(IF(AND(ISNUMBER(Formações!$C$8),A39&gt;=Formações!$C$8),Formações!$B$8,0),IF(AND(ISNUMBER(Formações!$C$9),A39&gt;=Formações!$C$9),Formações!$B$9,0),IF(AND(ISNUMBER(Formações!$C$10),A39&gt;=Formações!$C$10),Formações!$B$10,0),IF(AND(ISNUMBER(Formações!$C$11),A39&gt;=Formações!$C$11),Formações!$B$11,0),IF(AND(ISNUMBER(Formações!$C$12),A39&gt;=Formações!$C$12),Formações!$B$12,0))</f>
        <v>0</v>
      </c>
      <c r="E39">
        <v>28</v>
      </c>
      <c r="F39" s="8">
        <f t="shared" si="0"/>
        <v>0</v>
      </c>
    </row>
    <row r="40" spans="1:6">
      <c r="A40" s="1">
        <v>44594</v>
      </c>
      <c r="B40" s="16">
        <v>44593</v>
      </c>
      <c r="C40" s="8">
        <f>IFERROR(LOOKUP(2,1/((Vencimentos!$B$8:$B$37&lt;=A40)*(Vencimentos!$B$8:$B$37&lt;&gt;"")*(Vencimentos!$C$8:$C$37&lt;&gt;"")),Vencimentos!$C$8:$C$37),0)</f>
        <v>0</v>
      </c>
      <c r="D40" s="10">
        <f>MAX(IF(AND(ISNUMBER(Formações!$C$8),A40&gt;=Formações!$C$8),Formações!$B$8,0),IF(AND(ISNUMBER(Formações!$C$9),A40&gt;=Formações!$C$9),Formações!$B$9,0),IF(AND(ISNUMBER(Formações!$C$10),A40&gt;=Formações!$C$10),Formações!$B$10,0),IF(AND(ISNUMBER(Formações!$C$11),A40&gt;=Formações!$C$11),Formações!$B$11,0),IF(AND(ISNUMBER(Formações!$C$12),A40&gt;=Formações!$C$12),Formações!$B$12,0))</f>
        <v>0</v>
      </c>
      <c r="E40">
        <v>28</v>
      </c>
      <c r="F40" s="8">
        <f t="shared" si="0"/>
        <v>0</v>
      </c>
    </row>
    <row r="41" spans="1:6">
      <c r="A41" s="1">
        <v>44595</v>
      </c>
      <c r="B41" s="16">
        <v>44593</v>
      </c>
      <c r="C41" s="8">
        <f>IFERROR(LOOKUP(2,1/((Vencimentos!$B$8:$B$37&lt;=A41)*(Vencimentos!$B$8:$B$37&lt;&gt;"")*(Vencimentos!$C$8:$C$37&lt;&gt;"")),Vencimentos!$C$8:$C$37),0)</f>
        <v>0</v>
      </c>
      <c r="D41" s="10">
        <f>MAX(IF(AND(ISNUMBER(Formações!$C$8),A41&gt;=Formações!$C$8),Formações!$B$8,0),IF(AND(ISNUMBER(Formações!$C$9),A41&gt;=Formações!$C$9),Formações!$B$9,0),IF(AND(ISNUMBER(Formações!$C$10),A41&gt;=Formações!$C$10),Formações!$B$10,0),IF(AND(ISNUMBER(Formações!$C$11),A41&gt;=Formações!$C$11),Formações!$B$11,0),IF(AND(ISNUMBER(Formações!$C$12),A41&gt;=Formações!$C$12),Formações!$B$12,0))</f>
        <v>0</v>
      </c>
      <c r="E41">
        <v>28</v>
      </c>
      <c r="F41" s="8">
        <f t="shared" si="0"/>
        <v>0</v>
      </c>
    </row>
    <row r="42" spans="1:6">
      <c r="A42" s="1">
        <v>44596</v>
      </c>
      <c r="B42" s="16">
        <v>44593</v>
      </c>
      <c r="C42" s="8">
        <f>IFERROR(LOOKUP(2,1/((Vencimentos!$B$8:$B$37&lt;=A42)*(Vencimentos!$B$8:$B$37&lt;&gt;"")*(Vencimentos!$C$8:$C$37&lt;&gt;"")),Vencimentos!$C$8:$C$37),0)</f>
        <v>0</v>
      </c>
      <c r="D42" s="10">
        <f>MAX(IF(AND(ISNUMBER(Formações!$C$8),A42&gt;=Formações!$C$8),Formações!$B$8,0),IF(AND(ISNUMBER(Formações!$C$9),A42&gt;=Formações!$C$9),Formações!$B$9,0),IF(AND(ISNUMBER(Formações!$C$10),A42&gt;=Formações!$C$10),Formações!$B$10,0),IF(AND(ISNUMBER(Formações!$C$11),A42&gt;=Formações!$C$11),Formações!$B$11,0),IF(AND(ISNUMBER(Formações!$C$12),A42&gt;=Formações!$C$12),Formações!$B$12,0))</f>
        <v>0</v>
      </c>
      <c r="E42">
        <v>28</v>
      </c>
      <c r="F42" s="8">
        <f t="shared" si="0"/>
        <v>0</v>
      </c>
    </row>
    <row r="43" spans="1:6">
      <c r="A43" s="1">
        <v>44597</v>
      </c>
      <c r="B43" s="16">
        <v>44593</v>
      </c>
      <c r="C43" s="8">
        <f>IFERROR(LOOKUP(2,1/((Vencimentos!$B$8:$B$37&lt;=A43)*(Vencimentos!$B$8:$B$37&lt;&gt;"")*(Vencimentos!$C$8:$C$37&lt;&gt;"")),Vencimentos!$C$8:$C$37),0)</f>
        <v>0</v>
      </c>
      <c r="D43" s="10">
        <f>MAX(IF(AND(ISNUMBER(Formações!$C$8),A43&gt;=Formações!$C$8),Formações!$B$8,0),IF(AND(ISNUMBER(Formações!$C$9),A43&gt;=Formações!$C$9),Formações!$B$9,0),IF(AND(ISNUMBER(Formações!$C$10),A43&gt;=Formações!$C$10),Formações!$B$10,0),IF(AND(ISNUMBER(Formações!$C$11),A43&gt;=Formações!$C$11),Formações!$B$11,0),IF(AND(ISNUMBER(Formações!$C$12),A43&gt;=Formações!$C$12),Formações!$B$12,0))</f>
        <v>0</v>
      </c>
      <c r="E43">
        <v>28</v>
      </c>
      <c r="F43" s="8">
        <f t="shared" si="0"/>
        <v>0</v>
      </c>
    </row>
    <row r="44" spans="1:6">
      <c r="A44" s="1">
        <v>44598</v>
      </c>
      <c r="B44" s="16">
        <v>44593</v>
      </c>
      <c r="C44" s="8">
        <f>IFERROR(LOOKUP(2,1/((Vencimentos!$B$8:$B$37&lt;=A44)*(Vencimentos!$B$8:$B$37&lt;&gt;"")*(Vencimentos!$C$8:$C$37&lt;&gt;"")),Vencimentos!$C$8:$C$37),0)</f>
        <v>0</v>
      </c>
      <c r="D44" s="10">
        <f>MAX(IF(AND(ISNUMBER(Formações!$C$8),A44&gt;=Formações!$C$8),Formações!$B$8,0),IF(AND(ISNUMBER(Formações!$C$9),A44&gt;=Formações!$C$9),Formações!$B$9,0),IF(AND(ISNUMBER(Formações!$C$10),A44&gt;=Formações!$C$10),Formações!$B$10,0),IF(AND(ISNUMBER(Formações!$C$11),A44&gt;=Formações!$C$11),Formações!$B$11,0),IF(AND(ISNUMBER(Formações!$C$12),A44&gt;=Formações!$C$12),Formações!$B$12,0))</f>
        <v>0</v>
      </c>
      <c r="E44">
        <v>28</v>
      </c>
      <c r="F44" s="8">
        <f t="shared" si="0"/>
        <v>0</v>
      </c>
    </row>
    <row r="45" spans="1:6">
      <c r="A45" s="1">
        <v>44599</v>
      </c>
      <c r="B45" s="16">
        <v>44593</v>
      </c>
      <c r="C45" s="8">
        <f>IFERROR(LOOKUP(2,1/((Vencimentos!$B$8:$B$37&lt;=A45)*(Vencimentos!$B$8:$B$37&lt;&gt;"")*(Vencimentos!$C$8:$C$37&lt;&gt;"")),Vencimentos!$C$8:$C$37),0)</f>
        <v>0</v>
      </c>
      <c r="D45" s="10">
        <f>MAX(IF(AND(ISNUMBER(Formações!$C$8),A45&gt;=Formações!$C$8),Formações!$B$8,0),IF(AND(ISNUMBER(Formações!$C$9),A45&gt;=Formações!$C$9),Formações!$B$9,0),IF(AND(ISNUMBER(Formações!$C$10),A45&gt;=Formações!$C$10),Formações!$B$10,0),IF(AND(ISNUMBER(Formações!$C$11),A45&gt;=Formações!$C$11),Formações!$B$11,0),IF(AND(ISNUMBER(Formações!$C$12),A45&gt;=Formações!$C$12),Formações!$B$12,0))</f>
        <v>0</v>
      </c>
      <c r="E45">
        <v>28</v>
      </c>
      <c r="F45" s="8">
        <f t="shared" si="0"/>
        <v>0</v>
      </c>
    </row>
    <row r="46" spans="1:6">
      <c r="A46" s="1">
        <v>44600</v>
      </c>
      <c r="B46" s="16">
        <v>44593</v>
      </c>
      <c r="C46" s="8">
        <f>IFERROR(LOOKUP(2,1/((Vencimentos!$B$8:$B$37&lt;=A46)*(Vencimentos!$B$8:$B$37&lt;&gt;"")*(Vencimentos!$C$8:$C$37&lt;&gt;"")),Vencimentos!$C$8:$C$37),0)</f>
        <v>0</v>
      </c>
      <c r="D46" s="10">
        <f>MAX(IF(AND(ISNUMBER(Formações!$C$8),A46&gt;=Formações!$C$8),Formações!$B$8,0),IF(AND(ISNUMBER(Formações!$C$9),A46&gt;=Formações!$C$9),Formações!$B$9,0),IF(AND(ISNUMBER(Formações!$C$10),A46&gt;=Formações!$C$10),Formações!$B$10,0),IF(AND(ISNUMBER(Formações!$C$11),A46&gt;=Formações!$C$11),Formações!$B$11,0),IF(AND(ISNUMBER(Formações!$C$12),A46&gt;=Formações!$C$12),Formações!$B$12,0))</f>
        <v>0</v>
      </c>
      <c r="E46">
        <v>28</v>
      </c>
      <c r="F46" s="8">
        <f t="shared" si="0"/>
        <v>0</v>
      </c>
    </row>
    <row r="47" spans="1:6">
      <c r="A47" s="1">
        <v>44601</v>
      </c>
      <c r="B47" s="16">
        <v>44593</v>
      </c>
      <c r="C47" s="8">
        <f>IFERROR(LOOKUP(2,1/((Vencimentos!$B$8:$B$37&lt;=A47)*(Vencimentos!$B$8:$B$37&lt;&gt;"")*(Vencimentos!$C$8:$C$37&lt;&gt;"")),Vencimentos!$C$8:$C$37),0)</f>
        <v>0</v>
      </c>
      <c r="D47" s="10">
        <f>MAX(IF(AND(ISNUMBER(Formações!$C$8),A47&gt;=Formações!$C$8),Formações!$B$8,0),IF(AND(ISNUMBER(Formações!$C$9),A47&gt;=Formações!$C$9),Formações!$B$9,0),IF(AND(ISNUMBER(Formações!$C$10),A47&gt;=Formações!$C$10),Formações!$B$10,0),IF(AND(ISNUMBER(Formações!$C$11),A47&gt;=Formações!$C$11),Formações!$B$11,0),IF(AND(ISNUMBER(Formações!$C$12),A47&gt;=Formações!$C$12),Formações!$B$12,0))</f>
        <v>0</v>
      </c>
      <c r="E47">
        <v>28</v>
      </c>
      <c r="F47" s="8">
        <f t="shared" si="0"/>
        <v>0</v>
      </c>
    </row>
    <row r="48" spans="1:6">
      <c r="A48" s="1">
        <v>44602</v>
      </c>
      <c r="B48" s="16">
        <v>44593</v>
      </c>
      <c r="C48" s="8">
        <f>IFERROR(LOOKUP(2,1/((Vencimentos!$B$8:$B$37&lt;=A48)*(Vencimentos!$B$8:$B$37&lt;&gt;"")*(Vencimentos!$C$8:$C$37&lt;&gt;"")),Vencimentos!$C$8:$C$37),0)</f>
        <v>0</v>
      </c>
      <c r="D48" s="10">
        <f>MAX(IF(AND(ISNUMBER(Formações!$C$8),A48&gt;=Formações!$C$8),Formações!$B$8,0),IF(AND(ISNUMBER(Formações!$C$9),A48&gt;=Formações!$C$9),Formações!$B$9,0),IF(AND(ISNUMBER(Formações!$C$10),A48&gt;=Formações!$C$10),Formações!$B$10,0),IF(AND(ISNUMBER(Formações!$C$11),A48&gt;=Formações!$C$11),Formações!$B$11,0),IF(AND(ISNUMBER(Formações!$C$12),A48&gt;=Formações!$C$12),Formações!$B$12,0))</f>
        <v>0</v>
      </c>
      <c r="E48">
        <v>28</v>
      </c>
      <c r="F48" s="8">
        <f t="shared" si="0"/>
        <v>0</v>
      </c>
    </row>
    <row r="49" spans="1:6">
      <c r="A49" s="1">
        <v>44603</v>
      </c>
      <c r="B49" s="16">
        <v>44593</v>
      </c>
      <c r="C49" s="8">
        <f>IFERROR(LOOKUP(2,1/((Vencimentos!$B$8:$B$37&lt;=A49)*(Vencimentos!$B$8:$B$37&lt;&gt;"")*(Vencimentos!$C$8:$C$37&lt;&gt;"")),Vencimentos!$C$8:$C$37),0)</f>
        <v>0</v>
      </c>
      <c r="D49" s="10">
        <f>MAX(IF(AND(ISNUMBER(Formações!$C$8),A49&gt;=Formações!$C$8),Formações!$B$8,0),IF(AND(ISNUMBER(Formações!$C$9),A49&gt;=Formações!$C$9),Formações!$B$9,0),IF(AND(ISNUMBER(Formações!$C$10),A49&gt;=Formações!$C$10),Formações!$B$10,0),IF(AND(ISNUMBER(Formações!$C$11),A49&gt;=Formações!$C$11),Formações!$B$11,0),IF(AND(ISNUMBER(Formações!$C$12),A49&gt;=Formações!$C$12),Formações!$B$12,0))</f>
        <v>0</v>
      </c>
      <c r="E49">
        <v>28</v>
      </c>
      <c r="F49" s="8">
        <f t="shared" si="0"/>
        <v>0</v>
      </c>
    </row>
    <row r="50" spans="1:6">
      <c r="A50" s="1">
        <v>44604</v>
      </c>
      <c r="B50" s="16">
        <v>44593</v>
      </c>
      <c r="C50" s="8">
        <f>IFERROR(LOOKUP(2,1/((Vencimentos!$B$8:$B$37&lt;=A50)*(Vencimentos!$B$8:$B$37&lt;&gt;"")*(Vencimentos!$C$8:$C$37&lt;&gt;"")),Vencimentos!$C$8:$C$37),0)</f>
        <v>0</v>
      </c>
      <c r="D50" s="10">
        <f>MAX(IF(AND(ISNUMBER(Formações!$C$8),A50&gt;=Formações!$C$8),Formações!$B$8,0),IF(AND(ISNUMBER(Formações!$C$9),A50&gt;=Formações!$C$9),Formações!$B$9,0),IF(AND(ISNUMBER(Formações!$C$10),A50&gt;=Formações!$C$10),Formações!$B$10,0),IF(AND(ISNUMBER(Formações!$C$11),A50&gt;=Formações!$C$11),Formações!$B$11,0),IF(AND(ISNUMBER(Formações!$C$12),A50&gt;=Formações!$C$12),Formações!$B$12,0))</f>
        <v>0</v>
      </c>
      <c r="E50">
        <v>28</v>
      </c>
      <c r="F50" s="8">
        <f t="shared" si="0"/>
        <v>0</v>
      </c>
    </row>
    <row r="51" spans="1:6">
      <c r="A51" s="1">
        <v>44605</v>
      </c>
      <c r="B51" s="16">
        <v>44593</v>
      </c>
      <c r="C51" s="8">
        <f>IFERROR(LOOKUP(2,1/((Vencimentos!$B$8:$B$37&lt;=A51)*(Vencimentos!$B$8:$B$37&lt;&gt;"")*(Vencimentos!$C$8:$C$37&lt;&gt;"")),Vencimentos!$C$8:$C$37),0)</f>
        <v>0</v>
      </c>
      <c r="D51" s="10">
        <f>MAX(IF(AND(ISNUMBER(Formações!$C$8),A51&gt;=Formações!$C$8),Formações!$B$8,0),IF(AND(ISNUMBER(Formações!$C$9),A51&gt;=Formações!$C$9),Formações!$B$9,0),IF(AND(ISNUMBER(Formações!$C$10),A51&gt;=Formações!$C$10),Formações!$B$10,0),IF(AND(ISNUMBER(Formações!$C$11),A51&gt;=Formações!$C$11),Formações!$B$11,0),IF(AND(ISNUMBER(Formações!$C$12),A51&gt;=Formações!$C$12),Formações!$B$12,0))</f>
        <v>0</v>
      </c>
      <c r="E51">
        <v>28</v>
      </c>
      <c r="F51" s="8">
        <f t="shared" si="0"/>
        <v>0</v>
      </c>
    </row>
    <row r="52" spans="1:6">
      <c r="A52" s="1">
        <v>44606</v>
      </c>
      <c r="B52" s="16">
        <v>44593</v>
      </c>
      <c r="C52" s="8">
        <f>IFERROR(LOOKUP(2,1/((Vencimentos!$B$8:$B$37&lt;=A52)*(Vencimentos!$B$8:$B$37&lt;&gt;"")*(Vencimentos!$C$8:$C$37&lt;&gt;"")),Vencimentos!$C$8:$C$37),0)</f>
        <v>0</v>
      </c>
      <c r="D52" s="10">
        <f>MAX(IF(AND(ISNUMBER(Formações!$C$8),A52&gt;=Formações!$C$8),Formações!$B$8,0),IF(AND(ISNUMBER(Formações!$C$9),A52&gt;=Formações!$C$9),Formações!$B$9,0),IF(AND(ISNUMBER(Formações!$C$10),A52&gt;=Formações!$C$10),Formações!$B$10,0),IF(AND(ISNUMBER(Formações!$C$11),A52&gt;=Formações!$C$11),Formações!$B$11,0),IF(AND(ISNUMBER(Formações!$C$12),A52&gt;=Formações!$C$12),Formações!$B$12,0))</f>
        <v>0</v>
      </c>
      <c r="E52">
        <v>28</v>
      </c>
      <c r="F52" s="8">
        <f t="shared" si="0"/>
        <v>0</v>
      </c>
    </row>
    <row r="53" spans="1:6">
      <c r="A53" s="1">
        <v>44607</v>
      </c>
      <c r="B53" s="16">
        <v>44593</v>
      </c>
      <c r="C53" s="8">
        <f>IFERROR(LOOKUP(2,1/((Vencimentos!$B$8:$B$37&lt;=A53)*(Vencimentos!$B$8:$B$37&lt;&gt;"")*(Vencimentos!$C$8:$C$37&lt;&gt;"")),Vencimentos!$C$8:$C$37),0)</f>
        <v>0</v>
      </c>
      <c r="D53" s="10">
        <f>MAX(IF(AND(ISNUMBER(Formações!$C$8),A53&gt;=Formações!$C$8),Formações!$B$8,0),IF(AND(ISNUMBER(Formações!$C$9),A53&gt;=Formações!$C$9),Formações!$B$9,0),IF(AND(ISNUMBER(Formações!$C$10),A53&gt;=Formações!$C$10),Formações!$B$10,0),IF(AND(ISNUMBER(Formações!$C$11),A53&gt;=Formações!$C$11),Formações!$B$11,0),IF(AND(ISNUMBER(Formações!$C$12),A53&gt;=Formações!$C$12),Formações!$B$12,0))</f>
        <v>0</v>
      </c>
      <c r="E53">
        <v>28</v>
      </c>
      <c r="F53" s="8">
        <f t="shared" si="0"/>
        <v>0</v>
      </c>
    </row>
    <row r="54" spans="1:6">
      <c r="A54" s="1">
        <v>44608</v>
      </c>
      <c r="B54" s="16">
        <v>44593</v>
      </c>
      <c r="C54" s="8">
        <f>IFERROR(LOOKUP(2,1/((Vencimentos!$B$8:$B$37&lt;=A54)*(Vencimentos!$B$8:$B$37&lt;&gt;"")*(Vencimentos!$C$8:$C$37&lt;&gt;"")),Vencimentos!$C$8:$C$37),0)</f>
        <v>0</v>
      </c>
      <c r="D54" s="10">
        <f>MAX(IF(AND(ISNUMBER(Formações!$C$8),A54&gt;=Formações!$C$8),Formações!$B$8,0),IF(AND(ISNUMBER(Formações!$C$9),A54&gt;=Formações!$C$9),Formações!$B$9,0),IF(AND(ISNUMBER(Formações!$C$10),A54&gt;=Formações!$C$10),Formações!$B$10,0),IF(AND(ISNUMBER(Formações!$C$11),A54&gt;=Formações!$C$11),Formações!$B$11,0),IF(AND(ISNUMBER(Formações!$C$12),A54&gt;=Formações!$C$12),Formações!$B$12,0))</f>
        <v>0</v>
      </c>
      <c r="E54">
        <v>28</v>
      </c>
      <c r="F54" s="8">
        <f t="shared" si="0"/>
        <v>0</v>
      </c>
    </row>
    <row r="55" spans="1:6">
      <c r="A55" s="1">
        <v>44609</v>
      </c>
      <c r="B55" s="16">
        <v>44593</v>
      </c>
      <c r="C55" s="8">
        <f>IFERROR(LOOKUP(2,1/((Vencimentos!$B$8:$B$37&lt;=A55)*(Vencimentos!$B$8:$B$37&lt;&gt;"")*(Vencimentos!$C$8:$C$37&lt;&gt;"")),Vencimentos!$C$8:$C$37),0)</f>
        <v>0</v>
      </c>
      <c r="D55" s="10">
        <f>MAX(IF(AND(ISNUMBER(Formações!$C$8),A55&gt;=Formações!$C$8),Formações!$B$8,0),IF(AND(ISNUMBER(Formações!$C$9),A55&gt;=Formações!$C$9),Formações!$B$9,0),IF(AND(ISNUMBER(Formações!$C$10),A55&gt;=Formações!$C$10),Formações!$B$10,0),IF(AND(ISNUMBER(Formações!$C$11),A55&gt;=Formações!$C$11),Formações!$B$11,0),IF(AND(ISNUMBER(Formações!$C$12),A55&gt;=Formações!$C$12),Formações!$B$12,0))</f>
        <v>0</v>
      </c>
      <c r="E55">
        <v>28</v>
      </c>
      <c r="F55" s="8">
        <f t="shared" si="0"/>
        <v>0</v>
      </c>
    </row>
    <row r="56" spans="1:6">
      <c r="A56" s="1">
        <v>44610</v>
      </c>
      <c r="B56" s="16">
        <v>44593</v>
      </c>
      <c r="C56" s="8">
        <f>IFERROR(LOOKUP(2,1/((Vencimentos!$B$8:$B$37&lt;=A56)*(Vencimentos!$B$8:$B$37&lt;&gt;"")*(Vencimentos!$C$8:$C$37&lt;&gt;"")),Vencimentos!$C$8:$C$37),0)</f>
        <v>0</v>
      </c>
      <c r="D56" s="10">
        <f>MAX(IF(AND(ISNUMBER(Formações!$C$8),A56&gt;=Formações!$C$8),Formações!$B$8,0),IF(AND(ISNUMBER(Formações!$C$9),A56&gt;=Formações!$C$9),Formações!$B$9,0),IF(AND(ISNUMBER(Formações!$C$10),A56&gt;=Formações!$C$10),Formações!$B$10,0),IF(AND(ISNUMBER(Formações!$C$11),A56&gt;=Formações!$C$11),Formações!$B$11,0),IF(AND(ISNUMBER(Formações!$C$12),A56&gt;=Formações!$C$12),Formações!$B$12,0))</f>
        <v>0</v>
      </c>
      <c r="E56">
        <v>28</v>
      </c>
      <c r="F56" s="8">
        <f t="shared" si="0"/>
        <v>0</v>
      </c>
    </row>
    <row r="57" spans="1:6">
      <c r="A57" s="1">
        <v>44611</v>
      </c>
      <c r="B57" s="16">
        <v>44593</v>
      </c>
      <c r="C57" s="8">
        <f>IFERROR(LOOKUP(2,1/((Vencimentos!$B$8:$B$37&lt;=A57)*(Vencimentos!$B$8:$B$37&lt;&gt;"")*(Vencimentos!$C$8:$C$37&lt;&gt;"")),Vencimentos!$C$8:$C$37),0)</f>
        <v>0</v>
      </c>
      <c r="D57" s="10">
        <f>MAX(IF(AND(ISNUMBER(Formações!$C$8),A57&gt;=Formações!$C$8),Formações!$B$8,0),IF(AND(ISNUMBER(Formações!$C$9),A57&gt;=Formações!$C$9),Formações!$B$9,0),IF(AND(ISNUMBER(Formações!$C$10),A57&gt;=Formações!$C$10),Formações!$B$10,0),IF(AND(ISNUMBER(Formações!$C$11),A57&gt;=Formações!$C$11),Formações!$B$11,0),IF(AND(ISNUMBER(Formações!$C$12),A57&gt;=Formações!$C$12),Formações!$B$12,0))</f>
        <v>0</v>
      </c>
      <c r="E57">
        <v>28</v>
      </c>
      <c r="F57" s="8">
        <f t="shared" si="0"/>
        <v>0</v>
      </c>
    </row>
    <row r="58" spans="1:6">
      <c r="A58" s="1">
        <v>44612</v>
      </c>
      <c r="B58" s="16">
        <v>44593</v>
      </c>
      <c r="C58" s="8">
        <f>IFERROR(LOOKUP(2,1/((Vencimentos!$B$8:$B$37&lt;=A58)*(Vencimentos!$B$8:$B$37&lt;&gt;"")*(Vencimentos!$C$8:$C$37&lt;&gt;"")),Vencimentos!$C$8:$C$37),0)</f>
        <v>0</v>
      </c>
      <c r="D58" s="10">
        <f>MAX(IF(AND(ISNUMBER(Formações!$C$8),A58&gt;=Formações!$C$8),Formações!$B$8,0),IF(AND(ISNUMBER(Formações!$C$9),A58&gt;=Formações!$C$9),Formações!$B$9,0),IF(AND(ISNUMBER(Formações!$C$10),A58&gt;=Formações!$C$10),Formações!$B$10,0),IF(AND(ISNUMBER(Formações!$C$11),A58&gt;=Formações!$C$11),Formações!$B$11,0),IF(AND(ISNUMBER(Formações!$C$12),A58&gt;=Formações!$C$12),Formações!$B$12,0))</f>
        <v>0</v>
      </c>
      <c r="E58">
        <v>28</v>
      </c>
      <c r="F58" s="8">
        <f t="shared" si="0"/>
        <v>0</v>
      </c>
    </row>
    <row r="59" spans="1:6">
      <c r="A59" s="1">
        <v>44613</v>
      </c>
      <c r="B59" s="16">
        <v>44593</v>
      </c>
      <c r="C59" s="8">
        <f>IFERROR(LOOKUP(2,1/((Vencimentos!$B$8:$B$37&lt;=A59)*(Vencimentos!$B$8:$B$37&lt;&gt;"")*(Vencimentos!$C$8:$C$37&lt;&gt;"")),Vencimentos!$C$8:$C$37),0)</f>
        <v>0</v>
      </c>
      <c r="D59" s="10">
        <f>MAX(IF(AND(ISNUMBER(Formações!$C$8),A59&gt;=Formações!$C$8),Formações!$B$8,0),IF(AND(ISNUMBER(Formações!$C$9),A59&gt;=Formações!$C$9),Formações!$B$9,0),IF(AND(ISNUMBER(Formações!$C$10),A59&gt;=Formações!$C$10),Formações!$B$10,0),IF(AND(ISNUMBER(Formações!$C$11),A59&gt;=Formações!$C$11),Formações!$B$11,0),IF(AND(ISNUMBER(Formações!$C$12),A59&gt;=Formações!$C$12),Formações!$B$12,0))</f>
        <v>0</v>
      </c>
      <c r="E59">
        <v>28</v>
      </c>
      <c r="F59" s="8">
        <f t="shared" si="0"/>
        <v>0</v>
      </c>
    </row>
    <row r="60" spans="1:6">
      <c r="A60" s="1">
        <v>44614</v>
      </c>
      <c r="B60" s="16">
        <v>44593</v>
      </c>
      <c r="C60" s="8">
        <f>IFERROR(LOOKUP(2,1/((Vencimentos!$B$8:$B$37&lt;=A60)*(Vencimentos!$B$8:$B$37&lt;&gt;"")*(Vencimentos!$C$8:$C$37&lt;&gt;"")),Vencimentos!$C$8:$C$37),0)</f>
        <v>0</v>
      </c>
      <c r="D60" s="10">
        <f>MAX(IF(AND(ISNUMBER(Formações!$C$8),A60&gt;=Formações!$C$8),Formações!$B$8,0),IF(AND(ISNUMBER(Formações!$C$9),A60&gt;=Formações!$C$9),Formações!$B$9,0),IF(AND(ISNUMBER(Formações!$C$10),A60&gt;=Formações!$C$10),Formações!$B$10,0),IF(AND(ISNUMBER(Formações!$C$11),A60&gt;=Formações!$C$11),Formações!$B$11,0),IF(AND(ISNUMBER(Formações!$C$12),A60&gt;=Formações!$C$12),Formações!$B$12,0))</f>
        <v>0</v>
      </c>
      <c r="E60">
        <v>28</v>
      </c>
      <c r="F60" s="8">
        <f t="shared" si="0"/>
        <v>0</v>
      </c>
    </row>
    <row r="61" spans="1:6">
      <c r="A61" s="1">
        <v>44615</v>
      </c>
      <c r="B61" s="16">
        <v>44593</v>
      </c>
      <c r="C61" s="8">
        <f>IFERROR(LOOKUP(2,1/((Vencimentos!$B$8:$B$37&lt;=A61)*(Vencimentos!$B$8:$B$37&lt;&gt;"")*(Vencimentos!$C$8:$C$37&lt;&gt;"")),Vencimentos!$C$8:$C$37),0)</f>
        <v>0</v>
      </c>
      <c r="D61" s="10">
        <f>MAX(IF(AND(ISNUMBER(Formações!$C$8),A61&gt;=Formações!$C$8),Formações!$B$8,0),IF(AND(ISNUMBER(Formações!$C$9),A61&gt;=Formações!$C$9),Formações!$B$9,0),IF(AND(ISNUMBER(Formações!$C$10),A61&gt;=Formações!$C$10),Formações!$B$10,0),IF(AND(ISNUMBER(Formações!$C$11),A61&gt;=Formações!$C$11),Formações!$B$11,0),IF(AND(ISNUMBER(Formações!$C$12),A61&gt;=Formações!$C$12),Formações!$B$12,0))</f>
        <v>0</v>
      </c>
      <c r="E61">
        <v>28</v>
      </c>
      <c r="F61" s="8">
        <f t="shared" si="0"/>
        <v>0</v>
      </c>
    </row>
    <row r="62" spans="1:6">
      <c r="A62" s="1">
        <v>44616</v>
      </c>
      <c r="B62" s="16">
        <v>44593</v>
      </c>
      <c r="C62" s="8">
        <f>IFERROR(LOOKUP(2,1/((Vencimentos!$B$8:$B$37&lt;=A62)*(Vencimentos!$B$8:$B$37&lt;&gt;"")*(Vencimentos!$C$8:$C$37&lt;&gt;"")),Vencimentos!$C$8:$C$37),0)</f>
        <v>0</v>
      </c>
      <c r="D62" s="10">
        <f>MAX(IF(AND(ISNUMBER(Formações!$C$8),A62&gt;=Formações!$C$8),Formações!$B$8,0),IF(AND(ISNUMBER(Formações!$C$9),A62&gt;=Formações!$C$9),Formações!$B$9,0),IF(AND(ISNUMBER(Formações!$C$10),A62&gt;=Formações!$C$10),Formações!$B$10,0),IF(AND(ISNUMBER(Formações!$C$11),A62&gt;=Formações!$C$11),Formações!$B$11,0),IF(AND(ISNUMBER(Formações!$C$12),A62&gt;=Formações!$C$12),Formações!$B$12,0))</f>
        <v>0</v>
      </c>
      <c r="E62">
        <v>28</v>
      </c>
      <c r="F62" s="8">
        <f t="shared" si="0"/>
        <v>0</v>
      </c>
    </row>
    <row r="63" spans="1:6">
      <c r="A63" s="1">
        <v>44617</v>
      </c>
      <c r="B63" s="16">
        <v>44593</v>
      </c>
      <c r="C63" s="8">
        <f>IFERROR(LOOKUP(2,1/((Vencimentos!$B$8:$B$37&lt;=A63)*(Vencimentos!$B$8:$B$37&lt;&gt;"")*(Vencimentos!$C$8:$C$37&lt;&gt;"")),Vencimentos!$C$8:$C$37),0)</f>
        <v>0</v>
      </c>
      <c r="D63" s="10">
        <f>MAX(IF(AND(ISNUMBER(Formações!$C$8),A63&gt;=Formações!$C$8),Formações!$B$8,0),IF(AND(ISNUMBER(Formações!$C$9),A63&gt;=Formações!$C$9),Formações!$B$9,0),IF(AND(ISNUMBER(Formações!$C$10),A63&gt;=Formações!$C$10),Formações!$B$10,0),IF(AND(ISNUMBER(Formações!$C$11),A63&gt;=Formações!$C$11),Formações!$B$11,0),IF(AND(ISNUMBER(Formações!$C$12),A63&gt;=Formações!$C$12),Formações!$B$12,0))</f>
        <v>0</v>
      </c>
      <c r="E63">
        <v>28</v>
      </c>
      <c r="F63" s="8">
        <f t="shared" si="0"/>
        <v>0</v>
      </c>
    </row>
    <row r="64" spans="1:6">
      <c r="A64" s="1">
        <v>44618</v>
      </c>
      <c r="B64" s="16">
        <v>44593</v>
      </c>
      <c r="C64" s="8">
        <f>IFERROR(LOOKUP(2,1/((Vencimentos!$B$8:$B$37&lt;=A64)*(Vencimentos!$B$8:$B$37&lt;&gt;"")*(Vencimentos!$C$8:$C$37&lt;&gt;"")),Vencimentos!$C$8:$C$37),0)</f>
        <v>0</v>
      </c>
      <c r="D64" s="10">
        <f>MAX(IF(AND(ISNUMBER(Formações!$C$8),A64&gt;=Formações!$C$8),Formações!$B$8,0),IF(AND(ISNUMBER(Formações!$C$9),A64&gt;=Formações!$C$9),Formações!$B$9,0),IF(AND(ISNUMBER(Formações!$C$10),A64&gt;=Formações!$C$10),Formações!$B$10,0),IF(AND(ISNUMBER(Formações!$C$11),A64&gt;=Formações!$C$11),Formações!$B$11,0),IF(AND(ISNUMBER(Formações!$C$12),A64&gt;=Formações!$C$12),Formações!$B$12,0))</f>
        <v>0</v>
      </c>
      <c r="E64">
        <v>28</v>
      </c>
      <c r="F64" s="8">
        <f t="shared" si="0"/>
        <v>0</v>
      </c>
    </row>
    <row r="65" spans="1:6">
      <c r="A65" s="1">
        <v>44619</v>
      </c>
      <c r="B65" s="16">
        <v>44593</v>
      </c>
      <c r="C65" s="8">
        <f>IFERROR(LOOKUP(2,1/((Vencimentos!$B$8:$B$37&lt;=A65)*(Vencimentos!$B$8:$B$37&lt;&gt;"")*(Vencimentos!$C$8:$C$37&lt;&gt;"")),Vencimentos!$C$8:$C$37),0)</f>
        <v>0</v>
      </c>
      <c r="D65" s="10">
        <f>MAX(IF(AND(ISNUMBER(Formações!$C$8),A65&gt;=Formações!$C$8),Formações!$B$8,0),IF(AND(ISNUMBER(Formações!$C$9),A65&gt;=Formações!$C$9),Formações!$B$9,0),IF(AND(ISNUMBER(Formações!$C$10),A65&gt;=Formações!$C$10),Formações!$B$10,0),IF(AND(ISNUMBER(Formações!$C$11),A65&gt;=Formações!$C$11),Formações!$B$11,0),IF(AND(ISNUMBER(Formações!$C$12),A65&gt;=Formações!$C$12),Formações!$B$12,0))</f>
        <v>0</v>
      </c>
      <c r="E65">
        <v>28</v>
      </c>
      <c r="F65" s="8">
        <f t="shared" si="0"/>
        <v>0</v>
      </c>
    </row>
    <row r="66" spans="1:6">
      <c r="A66" s="1">
        <v>44620</v>
      </c>
      <c r="B66" s="16">
        <v>44593</v>
      </c>
      <c r="C66" s="8">
        <f>IFERROR(LOOKUP(2,1/((Vencimentos!$B$8:$B$37&lt;=A66)*(Vencimentos!$B$8:$B$37&lt;&gt;"")*(Vencimentos!$C$8:$C$37&lt;&gt;"")),Vencimentos!$C$8:$C$37),0)</f>
        <v>0</v>
      </c>
      <c r="D66" s="10">
        <f>MAX(IF(AND(ISNUMBER(Formações!$C$8),A66&gt;=Formações!$C$8),Formações!$B$8,0),IF(AND(ISNUMBER(Formações!$C$9),A66&gt;=Formações!$C$9),Formações!$B$9,0),IF(AND(ISNUMBER(Formações!$C$10),A66&gt;=Formações!$C$10),Formações!$B$10,0),IF(AND(ISNUMBER(Formações!$C$11),A66&gt;=Formações!$C$11),Formações!$B$11,0),IF(AND(ISNUMBER(Formações!$C$12),A66&gt;=Formações!$C$12),Formações!$B$12,0))</f>
        <v>0</v>
      </c>
      <c r="E66">
        <v>28</v>
      </c>
      <c r="F66" s="8">
        <f t="shared" si="0"/>
        <v>0</v>
      </c>
    </row>
    <row r="67" spans="1:6">
      <c r="A67" s="1">
        <v>44621</v>
      </c>
      <c r="B67" s="16">
        <v>44621</v>
      </c>
      <c r="C67" s="8">
        <f>IFERROR(LOOKUP(2,1/((Vencimentos!$B$8:$B$37&lt;=A67)*(Vencimentos!$B$8:$B$37&lt;&gt;"")*(Vencimentos!$C$8:$C$37&lt;&gt;"")),Vencimentos!$C$8:$C$37),0)</f>
        <v>0</v>
      </c>
      <c r="D67" s="10">
        <f>MAX(IF(AND(ISNUMBER(Formações!$C$8),A67&gt;=Formações!$C$8),Formações!$B$8,0),IF(AND(ISNUMBER(Formações!$C$9),A67&gt;=Formações!$C$9),Formações!$B$9,0),IF(AND(ISNUMBER(Formações!$C$10),A67&gt;=Formações!$C$10),Formações!$B$10,0),IF(AND(ISNUMBER(Formações!$C$11),A67&gt;=Formações!$C$11),Formações!$B$11,0),IF(AND(ISNUMBER(Formações!$C$12),A67&gt;=Formações!$C$12),Formações!$B$12,0))</f>
        <v>0</v>
      </c>
      <c r="E67">
        <v>31</v>
      </c>
      <c r="F67" s="8">
        <f t="shared" si="0"/>
        <v>0</v>
      </c>
    </row>
    <row r="68" spans="1:6">
      <c r="A68" s="1">
        <v>44622</v>
      </c>
      <c r="B68" s="16">
        <v>44621</v>
      </c>
      <c r="C68" s="8">
        <f>IFERROR(LOOKUP(2,1/((Vencimentos!$B$8:$B$37&lt;=A68)*(Vencimentos!$B$8:$B$37&lt;&gt;"")*(Vencimentos!$C$8:$C$37&lt;&gt;"")),Vencimentos!$C$8:$C$37),0)</f>
        <v>0</v>
      </c>
      <c r="D68" s="10">
        <f>MAX(IF(AND(ISNUMBER(Formações!$C$8),A68&gt;=Formações!$C$8),Formações!$B$8,0),IF(AND(ISNUMBER(Formações!$C$9),A68&gt;=Formações!$C$9),Formações!$B$9,0),IF(AND(ISNUMBER(Formações!$C$10),A68&gt;=Formações!$C$10),Formações!$B$10,0),IF(AND(ISNUMBER(Formações!$C$11),A68&gt;=Formações!$C$11),Formações!$B$11,0),IF(AND(ISNUMBER(Formações!$C$12),A68&gt;=Formações!$C$12),Formações!$B$12,0))</f>
        <v>0</v>
      </c>
      <c r="E68">
        <v>31</v>
      </c>
      <c r="F68" s="8">
        <f t="shared" si="0"/>
        <v>0</v>
      </c>
    </row>
    <row r="69" spans="1:6">
      <c r="A69" s="1">
        <v>44623</v>
      </c>
      <c r="B69" s="16">
        <v>44621</v>
      </c>
      <c r="C69" s="8">
        <f>IFERROR(LOOKUP(2,1/((Vencimentos!$B$8:$B$37&lt;=A69)*(Vencimentos!$B$8:$B$37&lt;&gt;"")*(Vencimentos!$C$8:$C$37&lt;&gt;"")),Vencimentos!$C$8:$C$37),0)</f>
        <v>0</v>
      </c>
      <c r="D69" s="10">
        <f>MAX(IF(AND(ISNUMBER(Formações!$C$8),A69&gt;=Formações!$C$8),Formações!$B$8,0),IF(AND(ISNUMBER(Formações!$C$9),A69&gt;=Formações!$C$9),Formações!$B$9,0),IF(AND(ISNUMBER(Formações!$C$10),A69&gt;=Formações!$C$10),Formações!$B$10,0),IF(AND(ISNUMBER(Formações!$C$11),A69&gt;=Formações!$C$11),Formações!$B$11,0),IF(AND(ISNUMBER(Formações!$C$12),A69&gt;=Formações!$C$12),Formações!$B$12,0))</f>
        <v>0</v>
      </c>
      <c r="E69">
        <v>31</v>
      </c>
      <c r="F69" s="8">
        <f t="shared" si="0"/>
        <v>0</v>
      </c>
    </row>
    <row r="70" spans="1:6">
      <c r="A70" s="1">
        <v>44624</v>
      </c>
      <c r="B70" s="16">
        <v>44621</v>
      </c>
      <c r="C70" s="8">
        <f>IFERROR(LOOKUP(2,1/((Vencimentos!$B$8:$B$37&lt;=A70)*(Vencimentos!$B$8:$B$37&lt;&gt;"")*(Vencimentos!$C$8:$C$37&lt;&gt;"")),Vencimentos!$C$8:$C$37),0)</f>
        <v>0</v>
      </c>
      <c r="D70" s="10">
        <f>MAX(IF(AND(ISNUMBER(Formações!$C$8),A70&gt;=Formações!$C$8),Formações!$B$8,0),IF(AND(ISNUMBER(Formações!$C$9),A70&gt;=Formações!$C$9),Formações!$B$9,0),IF(AND(ISNUMBER(Formações!$C$10),A70&gt;=Formações!$C$10),Formações!$B$10,0),IF(AND(ISNUMBER(Formações!$C$11),A70&gt;=Formações!$C$11),Formações!$B$11,0),IF(AND(ISNUMBER(Formações!$C$12),A70&gt;=Formações!$C$12),Formações!$B$12,0))</f>
        <v>0</v>
      </c>
      <c r="E70">
        <v>31</v>
      </c>
      <c r="F70" s="8">
        <f t="shared" si="0"/>
        <v>0</v>
      </c>
    </row>
    <row r="71" spans="1:6">
      <c r="A71" s="1">
        <v>44625</v>
      </c>
      <c r="B71" s="16">
        <v>44621</v>
      </c>
      <c r="C71" s="8">
        <f>IFERROR(LOOKUP(2,1/((Vencimentos!$B$8:$B$37&lt;=A71)*(Vencimentos!$B$8:$B$37&lt;&gt;"")*(Vencimentos!$C$8:$C$37&lt;&gt;"")),Vencimentos!$C$8:$C$37),0)</f>
        <v>0</v>
      </c>
      <c r="D71" s="10">
        <f>MAX(IF(AND(ISNUMBER(Formações!$C$8),A71&gt;=Formações!$C$8),Formações!$B$8,0),IF(AND(ISNUMBER(Formações!$C$9),A71&gt;=Formações!$C$9),Formações!$B$9,0),IF(AND(ISNUMBER(Formações!$C$10),A71&gt;=Formações!$C$10),Formações!$B$10,0),IF(AND(ISNUMBER(Formações!$C$11),A71&gt;=Formações!$C$11),Formações!$B$11,0),IF(AND(ISNUMBER(Formações!$C$12),A71&gt;=Formações!$C$12),Formações!$B$12,0))</f>
        <v>0</v>
      </c>
      <c r="E71">
        <v>31</v>
      </c>
      <c r="F71" s="8">
        <f t="shared" si="0"/>
        <v>0</v>
      </c>
    </row>
    <row r="72" spans="1:6">
      <c r="A72" s="1">
        <v>44626</v>
      </c>
      <c r="B72" s="16">
        <v>44621</v>
      </c>
      <c r="C72" s="8">
        <f>IFERROR(LOOKUP(2,1/((Vencimentos!$B$8:$B$37&lt;=A72)*(Vencimentos!$B$8:$B$37&lt;&gt;"")*(Vencimentos!$C$8:$C$37&lt;&gt;"")),Vencimentos!$C$8:$C$37),0)</f>
        <v>0</v>
      </c>
      <c r="D72" s="10">
        <f>MAX(IF(AND(ISNUMBER(Formações!$C$8),A72&gt;=Formações!$C$8),Formações!$B$8,0),IF(AND(ISNUMBER(Formações!$C$9),A72&gt;=Formações!$C$9),Formações!$B$9,0),IF(AND(ISNUMBER(Formações!$C$10),A72&gt;=Formações!$C$10),Formações!$B$10,0),IF(AND(ISNUMBER(Formações!$C$11),A72&gt;=Formações!$C$11),Formações!$B$11,0),IF(AND(ISNUMBER(Formações!$C$12),A72&gt;=Formações!$C$12),Formações!$B$12,0))</f>
        <v>0</v>
      </c>
      <c r="E72">
        <v>31</v>
      </c>
      <c r="F72" s="8">
        <f t="shared" ref="F72:F135" si="1">IF(OR(C72&lt;=0,D72&lt;=0),0,C72*D72/E72)</f>
        <v>0</v>
      </c>
    </row>
    <row r="73" spans="1:6">
      <c r="A73" s="1">
        <v>44627</v>
      </c>
      <c r="B73" s="16">
        <v>44621</v>
      </c>
      <c r="C73" s="8">
        <f>IFERROR(LOOKUP(2,1/((Vencimentos!$B$8:$B$37&lt;=A73)*(Vencimentos!$B$8:$B$37&lt;&gt;"")*(Vencimentos!$C$8:$C$37&lt;&gt;"")),Vencimentos!$C$8:$C$37),0)</f>
        <v>0</v>
      </c>
      <c r="D73" s="10">
        <f>MAX(IF(AND(ISNUMBER(Formações!$C$8),A73&gt;=Formações!$C$8),Formações!$B$8,0),IF(AND(ISNUMBER(Formações!$C$9),A73&gt;=Formações!$C$9),Formações!$B$9,0),IF(AND(ISNUMBER(Formações!$C$10),A73&gt;=Formações!$C$10),Formações!$B$10,0),IF(AND(ISNUMBER(Formações!$C$11),A73&gt;=Formações!$C$11),Formações!$B$11,0),IF(AND(ISNUMBER(Formações!$C$12),A73&gt;=Formações!$C$12),Formações!$B$12,0))</f>
        <v>0</v>
      </c>
      <c r="E73">
        <v>31</v>
      </c>
      <c r="F73" s="8">
        <f t="shared" si="1"/>
        <v>0</v>
      </c>
    </row>
    <row r="74" spans="1:6">
      <c r="A74" s="1">
        <v>44628</v>
      </c>
      <c r="B74" s="16">
        <v>44621</v>
      </c>
      <c r="C74" s="8">
        <f>IFERROR(LOOKUP(2,1/((Vencimentos!$B$8:$B$37&lt;=A74)*(Vencimentos!$B$8:$B$37&lt;&gt;"")*(Vencimentos!$C$8:$C$37&lt;&gt;"")),Vencimentos!$C$8:$C$37),0)</f>
        <v>0</v>
      </c>
      <c r="D74" s="10">
        <f>MAX(IF(AND(ISNUMBER(Formações!$C$8),A74&gt;=Formações!$C$8),Formações!$B$8,0),IF(AND(ISNUMBER(Formações!$C$9),A74&gt;=Formações!$C$9),Formações!$B$9,0),IF(AND(ISNUMBER(Formações!$C$10),A74&gt;=Formações!$C$10),Formações!$B$10,0),IF(AND(ISNUMBER(Formações!$C$11),A74&gt;=Formações!$C$11),Formações!$B$11,0),IF(AND(ISNUMBER(Formações!$C$12),A74&gt;=Formações!$C$12),Formações!$B$12,0))</f>
        <v>0</v>
      </c>
      <c r="E74">
        <v>31</v>
      </c>
      <c r="F74" s="8">
        <f t="shared" si="1"/>
        <v>0</v>
      </c>
    </row>
    <row r="75" spans="1:6">
      <c r="A75" s="1">
        <v>44629</v>
      </c>
      <c r="B75" s="16">
        <v>44621</v>
      </c>
      <c r="C75" s="8">
        <f>IFERROR(LOOKUP(2,1/((Vencimentos!$B$8:$B$37&lt;=A75)*(Vencimentos!$B$8:$B$37&lt;&gt;"")*(Vencimentos!$C$8:$C$37&lt;&gt;"")),Vencimentos!$C$8:$C$37),0)</f>
        <v>0</v>
      </c>
      <c r="D75" s="10">
        <f>MAX(IF(AND(ISNUMBER(Formações!$C$8),A75&gt;=Formações!$C$8),Formações!$B$8,0),IF(AND(ISNUMBER(Formações!$C$9),A75&gt;=Formações!$C$9),Formações!$B$9,0),IF(AND(ISNUMBER(Formações!$C$10),A75&gt;=Formações!$C$10),Formações!$B$10,0),IF(AND(ISNUMBER(Formações!$C$11),A75&gt;=Formações!$C$11),Formações!$B$11,0),IF(AND(ISNUMBER(Formações!$C$12),A75&gt;=Formações!$C$12),Formações!$B$12,0))</f>
        <v>0</v>
      </c>
      <c r="E75">
        <v>31</v>
      </c>
      <c r="F75" s="8">
        <f t="shared" si="1"/>
        <v>0</v>
      </c>
    </row>
    <row r="76" spans="1:6">
      <c r="A76" s="1">
        <v>44630</v>
      </c>
      <c r="B76" s="16">
        <v>44621</v>
      </c>
      <c r="C76" s="8">
        <f>IFERROR(LOOKUP(2,1/((Vencimentos!$B$8:$B$37&lt;=A76)*(Vencimentos!$B$8:$B$37&lt;&gt;"")*(Vencimentos!$C$8:$C$37&lt;&gt;"")),Vencimentos!$C$8:$C$37),0)</f>
        <v>0</v>
      </c>
      <c r="D76" s="10">
        <f>MAX(IF(AND(ISNUMBER(Formações!$C$8),A76&gt;=Formações!$C$8),Formações!$B$8,0),IF(AND(ISNUMBER(Formações!$C$9),A76&gt;=Formações!$C$9),Formações!$B$9,0),IF(AND(ISNUMBER(Formações!$C$10),A76&gt;=Formações!$C$10),Formações!$B$10,0),IF(AND(ISNUMBER(Formações!$C$11),A76&gt;=Formações!$C$11),Formações!$B$11,0),IF(AND(ISNUMBER(Formações!$C$12),A76&gt;=Formações!$C$12),Formações!$B$12,0))</f>
        <v>0</v>
      </c>
      <c r="E76">
        <v>31</v>
      </c>
      <c r="F76" s="8">
        <f t="shared" si="1"/>
        <v>0</v>
      </c>
    </row>
    <row r="77" spans="1:6">
      <c r="A77" s="1">
        <v>44631</v>
      </c>
      <c r="B77" s="16">
        <v>44621</v>
      </c>
      <c r="C77" s="8">
        <f>IFERROR(LOOKUP(2,1/((Vencimentos!$B$8:$B$37&lt;=A77)*(Vencimentos!$B$8:$B$37&lt;&gt;"")*(Vencimentos!$C$8:$C$37&lt;&gt;"")),Vencimentos!$C$8:$C$37),0)</f>
        <v>0</v>
      </c>
      <c r="D77" s="10">
        <f>MAX(IF(AND(ISNUMBER(Formações!$C$8),A77&gt;=Formações!$C$8),Formações!$B$8,0),IF(AND(ISNUMBER(Formações!$C$9),A77&gt;=Formações!$C$9),Formações!$B$9,0),IF(AND(ISNUMBER(Formações!$C$10),A77&gt;=Formações!$C$10),Formações!$B$10,0),IF(AND(ISNUMBER(Formações!$C$11),A77&gt;=Formações!$C$11),Formações!$B$11,0),IF(AND(ISNUMBER(Formações!$C$12),A77&gt;=Formações!$C$12),Formações!$B$12,0))</f>
        <v>0</v>
      </c>
      <c r="E77">
        <v>31</v>
      </c>
      <c r="F77" s="8">
        <f t="shared" si="1"/>
        <v>0</v>
      </c>
    </row>
    <row r="78" spans="1:6">
      <c r="A78" s="1">
        <v>44632</v>
      </c>
      <c r="B78" s="16">
        <v>44621</v>
      </c>
      <c r="C78" s="8">
        <f>IFERROR(LOOKUP(2,1/((Vencimentos!$B$8:$B$37&lt;=A78)*(Vencimentos!$B$8:$B$37&lt;&gt;"")*(Vencimentos!$C$8:$C$37&lt;&gt;"")),Vencimentos!$C$8:$C$37),0)</f>
        <v>0</v>
      </c>
      <c r="D78" s="10">
        <f>MAX(IF(AND(ISNUMBER(Formações!$C$8),A78&gt;=Formações!$C$8),Formações!$B$8,0),IF(AND(ISNUMBER(Formações!$C$9),A78&gt;=Formações!$C$9),Formações!$B$9,0),IF(AND(ISNUMBER(Formações!$C$10),A78&gt;=Formações!$C$10),Formações!$B$10,0),IF(AND(ISNUMBER(Formações!$C$11),A78&gt;=Formações!$C$11),Formações!$B$11,0),IF(AND(ISNUMBER(Formações!$C$12),A78&gt;=Formações!$C$12),Formações!$B$12,0))</f>
        <v>0</v>
      </c>
      <c r="E78">
        <v>31</v>
      </c>
      <c r="F78" s="8">
        <f t="shared" si="1"/>
        <v>0</v>
      </c>
    </row>
    <row r="79" spans="1:6">
      <c r="A79" s="1">
        <v>44633</v>
      </c>
      <c r="B79" s="16">
        <v>44621</v>
      </c>
      <c r="C79" s="8">
        <f>IFERROR(LOOKUP(2,1/((Vencimentos!$B$8:$B$37&lt;=A79)*(Vencimentos!$B$8:$B$37&lt;&gt;"")*(Vencimentos!$C$8:$C$37&lt;&gt;"")),Vencimentos!$C$8:$C$37),0)</f>
        <v>0</v>
      </c>
      <c r="D79" s="10">
        <f>MAX(IF(AND(ISNUMBER(Formações!$C$8),A79&gt;=Formações!$C$8),Formações!$B$8,0),IF(AND(ISNUMBER(Formações!$C$9),A79&gt;=Formações!$C$9),Formações!$B$9,0),IF(AND(ISNUMBER(Formações!$C$10),A79&gt;=Formações!$C$10),Formações!$B$10,0),IF(AND(ISNUMBER(Formações!$C$11),A79&gt;=Formações!$C$11),Formações!$B$11,0),IF(AND(ISNUMBER(Formações!$C$12),A79&gt;=Formações!$C$12),Formações!$B$12,0))</f>
        <v>0</v>
      </c>
      <c r="E79">
        <v>31</v>
      </c>
      <c r="F79" s="8">
        <f t="shared" si="1"/>
        <v>0</v>
      </c>
    </row>
    <row r="80" spans="1:6">
      <c r="A80" s="1">
        <v>44634</v>
      </c>
      <c r="B80" s="16">
        <v>44621</v>
      </c>
      <c r="C80" s="8">
        <f>IFERROR(LOOKUP(2,1/((Vencimentos!$B$8:$B$37&lt;=A80)*(Vencimentos!$B$8:$B$37&lt;&gt;"")*(Vencimentos!$C$8:$C$37&lt;&gt;"")),Vencimentos!$C$8:$C$37),0)</f>
        <v>0</v>
      </c>
      <c r="D80" s="10">
        <f>MAX(IF(AND(ISNUMBER(Formações!$C$8),A80&gt;=Formações!$C$8),Formações!$B$8,0),IF(AND(ISNUMBER(Formações!$C$9),A80&gt;=Formações!$C$9),Formações!$B$9,0),IF(AND(ISNUMBER(Formações!$C$10),A80&gt;=Formações!$C$10),Formações!$B$10,0),IF(AND(ISNUMBER(Formações!$C$11),A80&gt;=Formações!$C$11),Formações!$B$11,0),IF(AND(ISNUMBER(Formações!$C$12),A80&gt;=Formações!$C$12),Formações!$B$12,0))</f>
        <v>0</v>
      </c>
      <c r="E80">
        <v>31</v>
      </c>
      <c r="F80" s="8">
        <f t="shared" si="1"/>
        <v>0</v>
      </c>
    </row>
    <row r="81" spans="1:6">
      <c r="A81" s="1">
        <v>44635</v>
      </c>
      <c r="B81" s="16">
        <v>44621</v>
      </c>
      <c r="C81" s="8">
        <f>IFERROR(LOOKUP(2,1/((Vencimentos!$B$8:$B$37&lt;=A81)*(Vencimentos!$B$8:$B$37&lt;&gt;"")*(Vencimentos!$C$8:$C$37&lt;&gt;"")),Vencimentos!$C$8:$C$37),0)</f>
        <v>0</v>
      </c>
      <c r="D81" s="10">
        <f>MAX(IF(AND(ISNUMBER(Formações!$C$8),A81&gt;=Formações!$C$8),Formações!$B$8,0),IF(AND(ISNUMBER(Formações!$C$9),A81&gt;=Formações!$C$9),Formações!$B$9,0),IF(AND(ISNUMBER(Formações!$C$10),A81&gt;=Formações!$C$10),Formações!$B$10,0),IF(AND(ISNUMBER(Formações!$C$11),A81&gt;=Formações!$C$11),Formações!$B$11,0),IF(AND(ISNUMBER(Formações!$C$12),A81&gt;=Formações!$C$12),Formações!$B$12,0))</f>
        <v>0</v>
      </c>
      <c r="E81">
        <v>31</v>
      </c>
      <c r="F81" s="8">
        <f t="shared" si="1"/>
        <v>0</v>
      </c>
    </row>
    <row r="82" spans="1:6">
      <c r="A82" s="1">
        <v>44636</v>
      </c>
      <c r="B82" s="16">
        <v>44621</v>
      </c>
      <c r="C82" s="8">
        <f>IFERROR(LOOKUP(2,1/((Vencimentos!$B$8:$B$37&lt;=A82)*(Vencimentos!$B$8:$B$37&lt;&gt;"")*(Vencimentos!$C$8:$C$37&lt;&gt;"")),Vencimentos!$C$8:$C$37),0)</f>
        <v>0</v>
      </c>
      <c r="D82" s="10">
        <f>MAX(IF(AND(ISNUMBER(Formações!$C$8),A82&gt;=Formações!$C$8),Formações!$B$8,0),IF(AND(ISNUMBER(Formações!$C$9),A82&gt;=Formações!$C$9),Formações!$B$9,0),IF(AND(ISNUMBER(Formações!$C$10),A82&gt;=Formações!$C$10),Formações!$B$10,0),IF(AND(ISNUMBER(Formações!$C$11),A82&gt;=Formações!$C$11),Formações!$B$11,0),IF(AND(ISNUMBER(Formações!$C$12),A82&gt;=Formações!$C$12),Formações!$B$12,0))</f>
        <v>0</v>
      </c>
      <c r="E82">
        <v>31</v>
      </c>
      <c r="F82" s="8">
        <f t="shared" si="1"/>
        <v>0</v>
      </c>
    </row>
    <row r="83" spans="1:6">
      <c r="A83" s="1">
        <v>44637</v>
      </c>
      <c r="B83" s="16">
        <v>44621</v>
      </c>
      <c r="C83" s="8">
        <f>IFERROR(LOOKUP(2,1/((Vencimentos!$B$8:$B$37&lt;=A83)*(Vencimentos!$B$8:$B$37&lt;&gt;"")*(Vencimentos!$C$8:$C$37&lt;&gt;"")),Vencimentos!$C$8:$C$37),0)</f>
        <v>0</v>
      </c>
      <c r="D83" s="10">
        <f>MAX(IF(AND(ISNUMBER(Formações!$C$8),A83&gt;=Formações!$C$8),Formações!$B$8,0),IF(AND(ISNUMBER(Formações!$C$9),A83&gt;=Formações!$C$9),Formações!$B$9,0),IF(AND(ISNUMBER(Formações!$C$10),A83&gt;=Formações!$C$10),Formações!$B$10,0),IF(AND(ISNUMBER(Formações!$C$11),A83&gt;=Formações!$C$11),Formações!$B$11,0),IF(AND(ISNUMBER(Formações!$C$12),A83&gt;=Formações!$C$12),Formações!$B$12,0))</f>
        <v>0</v>
      </c>
      <c r="E83">
        <v>31</v>
      </c>
      <c r="F83" s="8">
        <f t="shared" si="1"/>
        <v>0</v>
      </c>
    </row>
    <row r="84" spans="1:6">
      <c r="A84" s="1">
        <v>44638</v>
      </c>
      <c r="B84" s="16">
        <v>44621</v>
      </c>
      <c r="C84" s="8">
        <f>IFERROR(LOOKUP(2,1/((Vencimentos!$B$8:$B$37&lt;=A84)*(Vencimentos!$B$8:$B$37&lt;&gt;"")*(Vencimentos!$C$8:$C$37&lt;&gt;"")),Vencimentos!$C$8:$C$37),0)</f>
        <v>0</v>
      </c>
      <c r="D84" s="10">
        <f>MAX(IF(AND(ISNUMBER(Formações!$C$8),A84&gt;=Formações!$C$8),Formações!$B$8,0),IF(AND(ISNUMBER(Formações!$C$9),A84&gt;=Formações!$C$9),Formações!$B$9,0),IF(AND(ISNUMBER(Formações!$C$10),A84&gt;=Formações!$C$10),Formações!$B$10,0),IF(AND(ISNUMBER(Formações!$C$11),A84&gt;=Formações!$C$11),Formações!$B$11,0),IF(AND(ISNUMBER(Formações!$C$12),A84&gt;=Formações!$C$12),Formações!$B$12,0))</f>
        <v>0</v>
      </c>
      <c r="E84">
        <v>31</v>
      </c>
      <c r="F84" s="8">
        <f t="shared" si="1"/>
        <v>0</v>
      </c>
    </row>
    <row r="85" spans="1:6">
      <c r="A85" s="1">
        <v>44639</v>
      </c>
      <c r="B85" s="16">
        <v>44621</v>
      </c>
      <c r="C85" s="8">
        <f>IFERROR(LOOKUP(2,1/((Vencimentos!$B$8:$B$37&lt;=A85)*(Vencimentos!$B$8:$B$37&lt;&gt;"")*(Vencimentos!$C$8:$C$37&lt;&gt;"")),Vencimentos!$C$8:$C$37),0)</f>
        <v>0</v>
      </c>
      <c r="D85" s="10">
        <f>MAX(IF(AND(ISNUMBER(Formações!$C$8),A85&gt;=Formações!$C$8),Formações!$B$8,0),IF(AND(ISNUMBER(Formações!$C$9),A85&gt;=Formações!$C$9),Formações!$B$9,0),IF(AND(ISNUMBER(Formações!$C$10),A85&gt;=Formações!$C$10),Formações!$B$10,0),IF(AND(ISNUMBER(Formações!$C$11),A85&gt;=Formações!$C$11),Formações!$B$11,0),IF(AND(ISNUMBER(Formações!$C$12),A85&gt;=Formações!$C$12),Formações!$B$12,0))</f>
        <v>0</v>
      </c>
      <c r="E85">
        <v>31</v>
      </c>
      <c r="F85" s="8">
        <f t="shared" si="1"/>
        <v>0</v>
      </c>
    </row>
    <row r="86" spans="1:6">
      <c r="A86" s="1">
        <v>44640</v>
      </c>
      <c r="B86" s="16">
        <v>44621</v>
      </c>
      <c r="C86" s="8">
        <f>IFERROR(LOOKUP(2,1/((Vencimentos!$B$8:$B$37&lt;=A86)*(Vencimentos!$B$8:$B$37&lt;&gt;"")*(Vencimentos!$C$8:$C$37&lt;&gt;"")),Vencimentos!$C$8:$C$37),0)</f>
        <v>0</v>
      </c>
      <c r="D86" s="10">
        <f>MAX(IF(AND(ISNUMBER(Formações!$C$8),A86&gt;=Formações!$C$8),Formações!$B$8,0),IF(AND(ISNUMBER(Formações!$C$9),A86&gt;=Formações!$C$9),Formações!$B$9,0),IF(AND(ISNUMBER(Formações!$C$10),A86&gt;=Formações!$C$10),Formações!$B$10,0),IF(AND(ISNUMBER(Formações!$C$11),A86&gt;=Formações!$C$11),Formações!$B$11,0),IF(AND(ISNUMBER(Formações!$C$12),A86&gt;=Formações!$C$12),Formações!$B$12,0))</f>
        <v>0</v>
      </c>
      <c r="E86">
        <v>31</v>
      </c>
      <c r="F86" s="8">
        <f t="shared" si="1"/>
        <v>0</v>
      </c>
    </row>
    <row r="87" spans="1:6">
      <c r="A87" s="1">
        <v>44641</v>
      </c>
      <c r="B87" s="16">
        <v>44621</v>
      </c>
      <c r="C87" s="8">
        <f>IFERROR(LOOKUP(2,1/((Vencimentos!$B$8:$B$37&lt;=A87)*(Vencimentos!$B$8:$B$37&lt;&gt;"")*(Vencimentos!$C$8:$C$37&lt;&gt;"")),Vencimentos!$C$8:$C$37),0)</f>
        <v>0</v>
      </c>
      <c r="D87" s="10">
        <f>MAX(IF(AND(ISNUMBER(Formações!$C$8),A87&gt;=Formações!$C$8),Formações!$B$8,0),IF(AND(ISNUMBER(Formações!$C$9),A87&gt;=Formações!$C$9),Formações!$B$9,0),IF(AND(ISNUMBER(Formações!$C$10),A87&gt;=Formações!$C$10),Formações!$B$10,0),IF(AND(ISNUMBER(Formações!$C$11),A87&gt;=Formações!$C$11),Formações!$B$11,0),IF(AND(ISNUMBER(Formações!$C$12),A87&gt;=Formações!$C$12),Formações!$B$12,0))</f>
        <v>0</v>
      </c>
      <c r="E87">
        <v>31</v>
      </c>
      <c r="F87" s="8">
        <f t="shared" si="1"/>
        <v>0</v>
      </c>
    </row>
    <row r="88" spans="1:6">
      <c r="A88" s="1">
        <v>44642</v>
      </c>
      <c r="B88" s="16">
        <v>44621</v>
      </c>
      <c r="C88" s="8">
        <f>IFERROR(LOOKUP(2,1/((Vencimentos!$B$8:$B$37&lt;=A88)*(Vencimentos!$B$8:$B$37&lt;&gt;"")*(Vencimentos!$C$8:$C$37&lt;&gt;"")),Vencimentos!$C$8:$C$37),0)</f>
        <v>0</v>
      </c>
      <c r="D88" s="10">
        <f>MAX(IF(AND(ISNUMBER(Formações!$C$8),A88&gt;=Formações!$C$8),Formações!$B$8,0),IF(AND(ISNUMBER(Formações!$C$9),A88&gt;=Formações!$C$9),Formações!$B$9,0),IF(AND(ISNUMBER(Formações!$C$10),A88&gt;=Formações!$C$10),Formações!$B$10,0),IF(AND(ISNUMBER(Formações!$C$11),A88&gt;=Formações!$C$11),Formações!$B$11,0),IF(AND(ISNUMBER(Formações!$C$12),A88&gt;=Formações!$C$12),Formações!$B$12,0))</f>
        <v>0</v>
      </c>
      <c r="E88">
        <v>31</v>
      </c>
      <c r="F88" s="8">
        <f t="shared" si="1"/>
        <v>0</v>
      </c>
    </row>
    <row r="89" spans="1:6">
      <c r="A89" s="1">
        <v>44643</v>
      </c>
      <c r="B89" s="16">
        <v>44621</v>
      </c>
      <c r="C89" s="8">
        <f>IFERROR(LOOKUP(2,1/((Vencimentos!$B$8:$B$37&lt;=A89)*(Vencimentos!$B$8:$B$37&lt;&gt;"")*(Vencimentos!$C$8:$C$37&lt;&gt;"")),Vencimentos!$C$8:$C$37),0)</f>
        <v>0</v>
      </c>
      <c r="D89" s="10">
        <f>MAX(IF(AND(ISNUMBER(Formações!$C$8),A89&gt;=Formações!$C$8),Formações!$B$8,0),IF(AND(ISNUMBER(Formações!$C$9),A89&gt;=Formações!$C$9),Formações!$B$9,0),IF(AND(ISNUMBER(Formações!$C$10),A89&gt;=Formações!$C$10),Formações!$B$10,0),IF(AND(ISNUMBER(Formações!$C$11),A89&gt;=Formações!$C$11),Formações!$B$11,0),IF(AND(ISNUMBER(Formações!$C$12),A89&gt;=Formações!$C$12),Formações!$B$12,0))</f>
        <v>0</v>
      </c>
      <c r="E89">
        <v>31</v>
      </c>
      <c r="F89" s="8">
        <f t="shared" si="1"/>
        <v>0</v>
      </c>
    </row>
    <row r="90" spans="1:6">
      <c r="A90" s="1">
        <v>44644</v>
      </c>
      <c r="B90" s="16">
        <v>44621</v>
      </c>
      <c r="C90" s="8">
        <f>IFERROR(LOOKUP(2,1/((Vencimentos!$B$8:$B$37&lt;=A90)*(Vencimentos!$B$8:$B$37&lt;&gt;"")*(Vencimentos!$C$8:$C$37&lt;&gt;"")),Vencimentos!$C$8:$C$37),0)</f>
        <v>0</v>
      </c>
      <c r="D90" s="10">
        <f>MAX(IF(AND(ISNUMBER(Formações!$C$8),A90&gt;=Formações!$C$8),Formações!$B$8,0),IF(AND(ISNUMBER(Formações!$C$9),A90&gt;=Formações!$C$9),Formações!$B$9,0),IF(AND(ISNUMBER(Formações!$C$10),A90&gt;=Formações!$C$10),Formações!$B$10,0),IF(AND(ISNUMBER(Formações!$C$11),A90&gt;=Formações!$C$11),Formações!$B$11,0),IF(AND(ISNUMBER(Formações!$C$12),A90&gt;=Formações!$C$12),Formações!$B$12,0))</f>
        <v>0</v>
      </c>
      <c r="E90">
        <v>31</v>
      </c>
      <c r="F90" s="8">
        <f t="shared" si="1"/>
        <v>0</v>
      </c>
    </row>
    <row r="91" spans="1:6">
      <c r="A91" s="1">
        <v>44645</v>
      </c>
      <c r="B91" s="16">
        <v>44621</v>
      </c>
      <c r="C91" s="8">
        <f>IFERROR(LOOKUP(2,1/((Vencimentos!$B$8:$B$37&lt;=A91)*(Vencimentos!$B$8:$B$37&lt;&gt;"")*(Vencimentos!$C$8:$C$37&lt;&gt;"")),Vencimentos!$C$8:$C$37),0)</f>
        <v>0</v>
      </c>
      <c r="D91" s="10">
        <f>MAX(IF(AND(ISNUMBER(Formações!$C$8),A91&gt;=Formações!$C$8),Formações!$B$8,0),IF(AND(ISNUMBER(Formações!$C$9),A91&gt;=Formações!$C$9),Formações!$B$9,0),IF(AND(ISNUMBER(Formações!$C$10),A91&gt;=Formações!$C$10),Formações!$B$10,0),IF(AND(ISNUMBER(Formações!$C$11),A91&gt;=Formações!$C$11),Formações!$B$11,0),IF(AND(ISNUMBER(Formações!$C$12),A91&gt;=Formações!$C$12),Formações!$B$12,0))</f>
        <v>0</v>
      </c>
      <c r="E91">
        <v>31</v>
      </c>
      <c r="F91" s="8">
        <f t="shared" si="1"/>
        <v>0</v>
      </c>
    </row>
    <row r="92" spans="1:6">
      <c r="A92" s="1">
        <v>44646</v>
      </c>
      <c r="B92" s="16">
        <v>44621</v>
      </c>
      <c r="C92" s="8">
        <f>IFERROR(LOOKUP(2,1/((Vencimentos!$B$8:$B$37&lt;=A92)*(Vencimentos!$B$8:$B$37&lt;&gt;"")*(Vencimentos!$C$8:$C$37&lt;&gt;"")),Vencimentos!$C$8:$C$37),0)</f>
        <v>0</v>
      </c>
      <c r="D92" s="10">
        <f>MAX(IF(AND(ISNUMBER(Formações!$C$8),A92&gt;=Formações!$C$8),Formações!$B$8,0),IF(AND(ISNUMBER(Formações!$C$9),A92&gt;=Formações!$C$9),Formações!$B$9,0),IF(AND(ISNUMBER(Formações!$C$10),A92&gt;=Formações!$C$10),Formações!$B$10,0),IF(AND(ISNUMBER(Formações!$C$11),A92&gt;=Formações!$C$11),Formações!$B$11,0),IF(AND(ISNUMBER(Formações!$C$12),A92&gt;=Formações!$C$12),Formações!$B$12,0))</f>
        <v>0</v>
      </c>
      <c r="E92">
        <v>31</v>
      </c>
      <c r="F92" s="8">
        <f t="shared" si="1"/>
        <v>0</v>
      </c>
    </row>
    <row r="93" spans="1:6">
      <c r="A93" s="1">
        <v>44647</v>
      </c>
      <c r="B93" s="16">
        <v>44621</v>
      </c>
      <c r="C93" s="8">
        <f>IFERROR(LOOKUP(2,1/((Vencimentos!$B$8:$B$37&lt;=A93)*(Vencimentos!$B$8:$B$37&lt;&gt;"")*(Vencimentos!$C$8:$C$37&lt;&gt;"")),Vencimentos!$C$8:$C$37),0)</f>
        <v>0</v>
      </c>
      <c r="D93" s="10">
        <f>MAX(IF(AND(ISNUMBER(Formações!$C$8),A93&gt;=Formações!$C$8),Formações!$B$8,0),IF(AND(ISNUMBER(Formações!$C$9),A93&gt;=Formações!$C$9),Formações!$B$9,0),IF(AND(ISNUMBER(Formações!$C$10),A93&gt;=Formações!$C$10),Formações!$B$10,0),IF(AND(ISNUMBER(Formações!$C$11),A93&gt;=Formações!$C$11),Formações!$B$11,0),IF(AND(ISNUMBER(Formações!$C$12),A93&gt;=Formações!$C$12),Formações!$B$12,0))</f>
        <v>0</v>
      </c>
      <c r="E93">
        <v>31</v>
      </c>
      <c r="F93" s="8">
        <f t="shared" si="1"/>
        <v>0</v>
      </c>
    </row>
    <row r="94" spans="1:6">
      <c r="A94" s="1">
        <v>44648</v>
      </c>
      <c r="B94" s="16">
        <v>44621</v>
      </c>
      <c r="C94" s="8">
        <f>IFERROR(LOOKUP(2,1/((Vencimentos!$B$8:$B$37&lt;=A94)*(Vencimentos!$B$8:$B$37&lt;&gt;"")*(Vencimentos!$C$8:$C$37&lt;&gt;"")),Vencimentos!$C$8:$C$37),0)</f>
        <v>0</v>
      </c>
      <c r="D94" s="10">
        <f>MAX(IF(AND(ISNUMBER(Formações!$C$8),A94&gt;=Formações!$C$8),Formações!$B$8,0),IF(AND(ISNUMBER(Formações!$C$9),A94&gt;=Formações!$C$9),Formações!$B$9,0),IF(AND(ISNUMBER(Formações!$C$10),A94&gt;=Formações!$C$10),Formações!$B$10,0),IF(AND(ISNUMBER(Formações!$C$11),A94&gt;=Formações!$C$11),Formações!$B$11,0),IF(AND(ISNUMBER(Formações!$C$12),A94&gt;=Formações!$C$12),Formações!$B$12,0))</f>
        <v>0</v>
      </c>
      <c r="E94">
        <v>31</v>
      </c>
      <c r="F94" s="8">
        <f t="shared" si="1"/>
        <v>0</v>
      </c>
    </row>
    <row r="95" spans="1:6">
      <c r="A95" s="1">
        <v>44649</v>
      </c>
      <c r="B95" s="16">
        <v>44621</v>
      </c>
      <c r="C95" s="8">
        <f>IFERROR(LOOKUP(2,1/((Vencimentos!$B$8:$B$37&lt;=A95)*(Vencimentos!$B$8:$B$37&lt;&gt;"")*(Vencimentos!$C$8:$C$37&lt;&gt;"")),Vencimentos!$C$8:$C$37),0)</f>
        <v>0</v>
      </c>
      <c r="D95" s="10">
        <f>MAX(IF(AND(ISNUMBER(Formações!$C$8),A95&gt;=Formações!$C$8),Formações!$B$8,0),IF(AND(ISNUMBER(Formações!$C$9),A95&gt;=Formações!$C$9),Formações!$B$9,0),IF(AND(ISNUMBER(Formações!$C$10),A95&gt;=Formações!$C$10),Formações!$B$10,0),IF(AND(ISNUMBER(Formações!$C$11),A95&gt;=Formações!$C$11),Formações!$B$11,0),IF(AND(ISNUMBER(Formações!$C$12),A95&gt;=Formações!$C$12),Formações!$B$12,0))</f>
        <v>0</v>
      </c>
      <c r="E95">
        <v>31</v>
      </c>
      <c r="F95" s="8">
        <f t="shared" si="1"/>
        <v>0</v>
      </c>
    </row>
    <row r="96" spans="1:6">
      <c r="A96" s="1">
        <v>44650</v>
      </c>
      <c r="B96" s="16">
        <v>44621</v>
      </c>
      <c r="C96" s="8">
        <f>IFERROR(LOOKUP(2,1/((Vencimentos!$B$8:$B$37&lt;=A96)*(Vencimentos!$B$8:$B$37&lt;&gt;"")*(Vencimentos!$C$8:$C$37&lt;&gt;"")),Vencimentos!$C$8:$C$37),0)</f>
        <v>0</v>
      </c>
      <c r="D96" s="10">
        <f>MAX(IF(AND(ISNUMBER(Formações!$C$8),A96&gt;=Formações!$C$8),Formações!$B$8,0),IF(AND(ISNUMBER(Formações!$C$9),A96&gt;=Formações!$C$9),Formações!$B$9,0),IF(AND(ISNUMBER(Formações!$C$10),A96&gt;=Formações!$C$10),Formações!$B$10,0),IF(AND(ISNUMBER(Formações!$C$11),A96&gt;=Formações!$C$11),Formações!$B$11,0),IF(AND(ISNUMBER(Formações!$C$12),A96&gt;=Formações!$C$12),Formações!$B$12,0))</f>
        <v>0</v>
      </c>
      <c r="E96">
        <v>31</v>
      </c>
      <c r="F96" s="8">
        <f t="shared" si="1"/>
        <v>0</v>
      </c>
    </row>
    <row r="97" spans="1:6">
      <c r="A97" s="1">
        <v>44651</v>
      </c>
      <c r="B97" s="16">
        <v>44621</v>
      </c>
      <c r="C97" s="8">
        <f>IFERROR(LOOKUP(2,1/((Vencimentos!$B$8:$B$37&lt;=A97)*(Vencimentos!$B$8:$B$37&lt;&gt;"")*(Vencimentos!$C$8:$C$37&lt;&gt;"")),Vencimentos!$C$8:$C$37),0)</f>
        <v>0</v>
      </c>
      <c r="D97" s="10">
        <f>MAX(IF(AND(ISNUMBER(Formações!$C$8),A97&gt;=Formações!$C$8),Formações!$B$8,0),IF(AND(ISNUMBER(Formações!$C$9),A97&gt;=Formações!$C$9),Formações!$B$9,0),IF(AND(ISNUMBER(Formações!$C$10),A97&gt;=Formações!$C$10),Formações!$B$10,0),IF(AND(ISNUMBER(Formações!$C$11),A97&gt;=Formações!$C$11),Formações!$B$11,0),IF(AND(ISNUMBER(Formações!$C$12),A97&gt;=Formações!$C$12),Formações!$B$12,0))</f>
        <v>0</v>
      </c>
      <c r="E97">
        <v>31</v>
      </c>
      <c r="F97" s="8">
        <f t="shared" si="1"/>
        <v>0</v>
      </c>
    </row>
    <row r="98" spans="1:6">
      <c r="A98" s="1">
        <v>44652</v>
      </c>
      <c r="B98" s="16">
        <v>44652</v>
      </c>
      <c r="C98" s="8">
        <f>IFERROR(LOOKUP(2,1/((Vencimentos!$B$8:$B$37&lt;=A98)*(Vencimentos!$B$8:$B$37&lt;&gt;"")*(Vencimentos!$C$8:$C$37&lt;&gt;"")),Vencimentos!$C$8:$C$37),0)</f>
        <v>0</v>
      </c>
      <c r="D98" s="10">
        <f>MAX(IF(AND(ISNUMBER(Formações!$C$8),A98&gt;=Formações!$C$8),Formações!$B$8,0),IF(AND(ISNUMBER(Formações!$C$9),A98&gt;=Formações!$C$9),Formações!$B$9,0),IF(AND(ISNUMBER(Formações!$C$10),A98&gt;=Formações!$C$10),Formações!$B$10,0),IF(AND(ISNUMBER(Formações!$C$11),A98&gt;=Formações!$C$11),Formações!$B$11,0),IF(AND(ISNUMBER(Formações!$C$12),A98&gt;=Formações!$C$12),Formações!$B$12,0))</f>
        <v>0</v>
      </c>
      <c r="E98">
        <v>30</v>
      </c>
      <c r="F98" s="8">
        <f t="shared" si="1"/>
        <v>0</v>
      </c>
    </row>
    <row r="99" spans="1:6">
      <c r="A99" s="1">
        <v>44653</v>
      </c>
      <c r="B99" s="16">
        <v>44652</v>
      </c>
      <c r="C99" s="8">
        <f>IFERROR(LOOKUP(2,1/((Vencimentos!$B$8:$B$37&lt;=A99)*(Vencimentos!$B$8:$B$37&lt;&gt;"")*(Vencimentos!$C$8:$C$37&lt;&gt;"")),Vencimentos!$C$8:$C$37),0)</f>
        <v>0</v>
      </c>
      <c r="D99" s="10">
        <f>MAX(IF(AND(ISNUMBER(Formações!$C$8),A99&gt;=Formações!$C$8),Formações!$B$8,0),IF(AND(ISNUMBER(Formações!$C$9),A99&gt;=Formações!$C$9),Formações!$B$9,0),IF(AND(ISNUMBER(Formações!$C$10),A99&gt;=Formações!$C$10),Formações!$B$10,0),IF(AND(ISNUMBER(Formações!$C$11),A99&gt;=Formações!$C$11),Formações!$B$11,0),IF(AND(ISNUMBER(Formações!$C$12),A99&gt;=Formações!$C$12),Formações!$B$12,0))</f>
        <v>0</v>
      </c>
      <c r="E99">
        <v>30</v>
      </c>
      <c r="F99" s="8">
        <f t="shared" si="1"/>
        <v>0</v>
      </c>
    </row>
    <row r="100" spans="1:6">
      <c r="A100" s="1">
        <v>44654</v>
      </c>
      <c r="B100" s="16">
        <v>44652</v>
      </c>
      <c r="C100" s="8">
        <f>IFERROR(LOOKUP(2,1/((Vencimentos!$B$8:$B$37&lt;=A100)*(Vencimentos!$B$8:$B$37&lt;&gt;"")*(Vencimentos!$C$8:$C$37&lt;&gt;"")),Vencimentos!$C$8:$C$37),0)</f>
        <v>0</v>
      </c>
      <c r="D100" s="10">
        <f>MAX(IF(AND(ISNUMBER(Formações!$C$8),A100&gt;=Formações!$C$8),Formações!$B$8,0),IF(AND(ISNUMBER(Formações!$C$9),A100&gt;=Formações!$C$9),Formações!$B$9,0),IF(AND(ISNUMBER(Formações!$C$10),A100&gt;=Formações!$C$10),Formações!$B$10,0),IF(AND(ISNUMBER(Formações!$C$11),A100&gt;=Formações!$C$11),Formações!$B$11,0),IF(AND(ISNUMBER(Formações!$C$12),A100&gt;=Formações!$C$12),Formações!$B$12,0))</f>
        <v>0</v>
      </c>
      <c r="E100">
        <v>30</v>
      </c>
      <c r="F100" s="8">
        <f t="shared" si="1"/>
        <v>0</v>
      </c>
    </row>
    <row r="101" spans="1:6">
      <c r="A101" s="1">
        <v>44655</v>
      </c>
      <c r="B101" s="16">
        <v>44652</v>
      </c>
      <c r="C101" s="8">
        <f>IFERROR(LOOKUP(2,1/((Vencimentos!$B$8:$B$37&lt;=A101)*(Vencimentos!$B$8:$B$37&lt;&gt;"")*(Vencimentos!$C$8:$C$37&lt;&gt;"")),Vencimentos!$C$8:$C$37),0)</f>
        <v>0</v>
      </c>
      <c r="D101" s="10">
        <f>MAX(IF(AND(ISNUMBER(Formações!$C$8),A101&gt;=Formações!$C$8),Formações!$B$8,0),IF(AND(ISNUMBER(Formações!$C$9),A101&gt;=Formações!$C$9),Formações!$B$9,0),IF(AND(ISNUMBER(Formações!$C$10),A101&gt;=Formações!$C$10),Formações!$B$10,0),IF(AND(ISNUMBER(Formações!$C$11),A101&gt;=Formações!$C$11),Formações!$B$11,0),IF(AND(ISNUMBER(Formações!$C$12),A101&gt;=Formações!$C$12),Formações!$B$12,0))</f>
        <v>0</v>
      </c>
      <c r="E101">
        <v>30</v>
      </c>
      <c r="F101" s="8">
        <f t="shared" si="1"/>
        <v>0</v>
      </c>
    </row>
    <row r="102" spans="1:6">
      <c r="A102" s="1">
        <v>44656</v>
      </c>
      <c r="B102" s="16">
        <v>44652</v>
      </c>
      <c r="C102" s="8">
        <f>IFERROR(LOOKUP(2,1/((Vencimentos!$B$8:$B$37&lt;=A102)*(Vencimentos!$B$8:$B$37&lt;&gt;"")*(Vencimentos!$C$8:$C$37&lt;&gt;"")),Vencimentos!$C$8:$C$37),0)</f>
        <v>0</v>
      </c>
      <c r="D102" s="10">
        <f>MAX(IF(AND(ISNUMBER(Formações!$C$8),A102&gt;=Formações!$C$8),Formações!$B$8,0),IF(AND(ISNUMBER(Formações!$C$9),A102&gt;=Formações!$C$9),Formações!$B$9,0),IF(AND(ISNUMBER(Formações!$C$10),A102&gt;=Formações!$C$10),Formações!$B$10,0),IF(AND(ISNUMBER(Formações!$C$11),A102&gt;=Formações!$C$11),Formações!$B$11,0),IF(AND(ISNUMBER(Formações!$C$12),A102&gt;=Formações!$C$12),Formações!$B$12,0))</f>
        <v>0</v>
      </c>
      <c r="E102">
        <v>30</v>
      </c>
      <c r="F102" s="8">
        <f t="shared" si="1"/>
        <v>0</v>
      </c>
    </row>
    <row r="103" spans="1:6">
      <c r="A103" s="1">
        <v>44657</v>
      </c>
      <c r="B103" s="16">
        <v>44652</v>
      </c>
      <c r="C103" s="8">
        <f>IFERROR(LOOKUP(2,1/((Vencimentos!$B$8:$B$37&lt;=A103)*(Vencimentos!$B$8:$B$37&lt;&gt;"")*(Vencimentos!$C$8:$C$37&lt;&gt;"")),Vencimentos!$C$8:$C$37),0)</f>
        <v>0</v>
      </c>
      <c r="D103" s="10">
        <f>MAX(IF(AND(ISNUMBER(Formações!$C$8),A103&gt;=Formações!$C$8),Formações!$B$8,0),IF(AND(ISNUMBER(Formações!$C$9),A103&gt;=Formações!$C$9),Formações!$B$9,0),IF(AND(ISNUMBER(Formações!$C$10),A103&gt;=Formações!$C$10),Formações!$B$10,0),IF(AND(ISNUMBER(Formações!$C$11),A103&gt;=Formações!$C$11),Formações!$B$11,0),IF(AND(ISNUMBER(Formações!$C$12),A103&gt;=Formações!$C$12),Formações!$B$12,0))</f>
        <v>0</v>
      </c>
      <c r="E103">
        <v>30</v>
      </c>
      <c r="F103" s="8">
        <f t="shared" si="1"/>
        <v>0</v>
      </c>
    </row>
    <row r="104" spans="1:6">
      <c r="A104" s="1">
        <v>44658</v>
      </c>
      <c r="B104" s="16">
        <v>44652</v>
      </c>
      <c r="C104" s="8">
        <f>IFERROR(LOOKUP(2,1/((Vencimentos!$B$8:$B$37&lt;=A104)*(Vencimentos!$B$8:$B$37&lt;&gt;"")*(Vencimentos!$C$8:$C$37&lt;&gt;"")),Vencimentos!$C$8:$C$37),0)</f>
        <v>0</v>
      </c>
      <c r="D104" s="10">
        <f>MAX(IF(AND(ISNUMBER(Formações!$C$8),A104&gt;=Formações!$C$8),Formações!$B$8,0),IF(AND(ISNUMBER(Formações!$C$9),A104&gt;=Formações!$C$9),Formações!$B$9,0),IF(AND(ISNUMBER(Formações!$C$10),A104&gt;=Formações!$C$10),Formações!$B$10,0),IF(AND(ISNUMBER(Formações!$C$11),A104&gt;=Formações!$C$11),Formações!$B$11,0),IF(AND(ISNUMBER(Formações!$C$12),A104&gt;=Formações!$C$12),Formações!$B$12,0))</f>
        <v>0</v>
      </c>
      <c r="E104">
        <v>30</v>
      </c>
      <c r="F104" s="8">
        <f t="shared" si="1"/>
        <v>0</v>
      </c>
    </row>
    <row r="105" spans="1:6">
      <c r="A105" s="1">
        <v>44659</v>
      </c>
      <c r="B105" s="16">
        <v>44652</v>
      </c>
      <c r="C105" s="8">
        <f>IFERROR(LOOKUP(2,1/((Vencimentos!$B$8:$B$37&lt;=A105)*(Vencimentos!$B$8:$B$37&lt;&gt;"")*(Vencimentos!$C$8:$C$37&lt;&gt;"")),Vencimentos!$C$8:$C$37),0)</f>
        <v>0</v>
      </c>
      <c r="D105" s="10">
        <f>MAX(IF(AND(ISNUMBER(Formações!$C$8),A105&gt;=Formações!$C$8),Formações!$B$8,0),IF(AND(ISNUMBER(Formações!$C$9),A105&gt;=Formações!$C$9),Formações!$B$9,0),IF(AND(ISNUMBER(Formações!$C$10),A105&gt;=Formações!$C$10),Formações!$B$10,0),IF(AND(ISNUMBER(Formações!$C$11),A105&gt;=Formações!$C$11),Formações!$B$11,0),IF(AND(ISNUMBER(Formações!$C$12),A105&gt;=Formações!$C$12),Formações!$B$12,0))</f>
        <v>0</v>
      </c>
      <c r="E105">
        <v>30</v>
      </c>
      <c r="F105" s="8">
        <f t="shared" si="1"/>
        <v>0</v>
      </c>
    </row>
    <row r="106" spans="1:6">
      <c r="A106" s="1">
        <v>44660</v>
      </c>
      <c r="B106" s="16">
        <v>44652</v>
      </c>
      <c r="C106" s="8">
        <f>IFERROR(LOOKUP(2,1/((Vencimentos!$B$8:$B$37&lt;=A106)*(Vencimentos!$B$8:$B$37&lt;&gt;"")*(Vencimentos!$C$8:$C$37&lt;&gt;"")),Vencimentos!$C$8:$C$37),0)</f>
        <v>0</v>
      </c>
      <c r="D106" s="10">
        <f>MAX(IF(AND(ISNUMBER(Formações!$C$8),A106&gt;=Formações!$C$8),Formações!$B$8,0),IF(AND(ISNUMBER(Formações!$C$9),A106&gt;=Formações!$C$9),Formações!$B$9,0),IF(AND(ISNUMBER(Formações!$C$10),A106&gt;=Formações!$C$10),Formações!$B$10,0),IF(AND(ISNUMBER(Formações!$C$11),A106&gt;=Formações!$C$11),Formações!$B$11,0),IF(AND(ISNUMBER(Formações!$C$12),A106&gt;=Formações!$C$12),Formações!$B$12,0))</f>
        <v>0</v>
      </c>
      <c r="E106">
        <v>30</v>
      </c>
      <c r="F106" s="8">
        <f t="shared" si="1"/>
        <v>0</v>
      </c>
    </row>
    <row r="107" spans="1:6">
      <c r="A107" s="1">
        <v>44661</v>
      </c>
      <c r="B107" s="16">
        <v>44652</v>
      </c>
      <c r="C107" s="8">
        <f>IFERROR(LOOKUP(2,1/((Vencimentos!$B$8:$B$37&lt;=A107)*(Vencimentos!$B$8:$B$37&lt;&gt;"")*(Vencimentos!$C$8:$C$37&lt;&gt;"")),Vencimentos!$C$8:$C$37),0)</f>
        <v>0</v>
      </c>
      <c r="D107" s="10">
        <f>MAX(IF(AND(ISNUMBER(Formações!$C$8),A107&gt;=Formações!$C$8),Formações!$B$8,0),IF(AND(ISNUMBER(Formações!$C$9),A107&gt;=Formações!$C$9),Formações!$B$9,0),IF(AND(ISNUMBER(Formações!$C$10),A107&gt;=Formações!$C$10),Formações!$B$10,0),IF(AND(ISNUMBER(Formações!$C$11),A107&gt;=Formações!$C$11),Formações!$B$11,0),IF(AND(ISNUMBER(Formações!$C$12),A107&gt;=Formações!$C$12),Formações!$B$12,0))</f>
        <v>0</v>
      </c>
      <c r="E107">
        <v>30</v>
      </c>
      <c r="F107" s="8">
        <f t="shared" si="1"/>
        <v>0</v>
      </c>
    </row>
    <row r="108" spans="1:6">
      <c r="A108" s="1">
        <v>44662</v>
      </c>
      <c r="B108" s="16">
        <v>44652</v>
      </c>
      <c r="C108" s="8">
        <f>IFERROR(LOOKUP(2,1/((Vencimentos!$B$8:$B$37&lt;=A108)*(Vencimentos!$B$8:$B$37&lt;&gt;"")*(Vencimentos!$C$8:$C$37&lt;&gt;"")),Vencimentos!$C$8:$C$37),0)</f>
        <v>0</v>
      </c>
      <c r="D108" s="10">
        <f>MAX(IF(AND(ISNUMBER(Formações!$C$8),A108&gt;=Formações!$C$8),Formações!$B$8,0),IF(AND(ISNUMBER(Formações!$C$9),A108&gt;=Formações!$C$9),Formações!$B$9,0),IF(AND(ISNUMBER(Formações!$C$10),A108&gt;=Formações!$C$10),Formações!$B$10,0),IF(AND(ISNUMBER(Formações!$C$11),A108&gt;=Formações!$C$11),Formações!$B$11,0),IF(AND(ISNUMBER(Formações!$C$12),A108&gt;=Formações!$C$12),Formações!$B$12,0))</f>
        <v>0</v>
      </c>
      <c r="E108">
        <v>30</v>
      </c>
      <c r="F108" s="8">
        <f t="shared" si="1"/>
        <v>0</v>
      </c>
    </row>
    <row r="109" spans="1:6">
      <c r="A109" s="1">
        <v>44663</v>
      </c>
      <c r="B109" s="16">
        <v>44652</v>
      </c>
      <c r="C109" s="8">
        <f>IFERROR(LOOKUP(2,1/((Vencimentos!$B$8:$B$37&lt;=A109)*(Vencimentos!$B$8:$B$37&lt;&gt;"")*(Vencimentos!$C$8:$C$37&lt;&gt;"")),Vencimentos!$C$8:$C$37),0)</f>
        <v>0</v>
      </c>
      <c r="D109" s="10">
        <f>MAX(IF(AND(ISNUMBER(Formações!$C$8),A109&gt;=Formações!$C$8),Formações!$B$8,0),IF(AND(ISNUMBER(Formações!$C$9),A109&gt;=Formações!$C$9),Formações!$B$9,0),IF(AND(ISNUMBER(Formações!$C$10),A109&gt;=Formações!$C$10),Formações!$B$10,0),IF(AND(ISNUMBER(Formações!$C$11),A109&gt;=Formações!$C$11),Formações!$B$11,0),IF(AND(ISNUMBER(Formações!$C$12),A109&gt;=Formações!$C$12),Formações!$B$12,0))</f>
        <v>0</v>
      </c>
      <c r="E109">
        <v>30</v>
      </c>
      <c r="F109" s="8">
        <f t="shared" si="1"/>
        <v>0</v>
      </c>
    </row>
    <row r="110" spans="1:6">
      <c r="A110" s="1">
        <v>44664</v>
      </c>
      <c r="B110" s="16">
        <v>44652</v>
      </c>
      <c r="C110" s="8">
        <f>IFERROR(LOOKUP(2,1/((Vencimentos!$B$8:$B$37&lt;=A110)*(Vencimentos!$B$8:$B$37&lt;&gt;"")*(Vencimentos!$C$8:$C$37&lt;&gt;"")),Vencimentos!$C$8:$C$37),0)</f>
        <v>0</v>
      </c>
      <c r="D110" s="10">
        <f>MAX(IF(AND(ISNUMBER(Formações!$C$8),A110&gt;=Formações!$C$8),Formações!$B$8,0),IF(AND(ISNUMBER(Formações!$C$9),A110&gt;=Formações!$C$9),Formações!$B$9,0),IF(AND(ISNUMBER(Formações!$C$10),A110&gt;=Formações!$C$10),Formações!$B$10,0),IF(AND(ISNUMBER(Formações!$C$11),A110&gt;=Formações!$C$11),Formações!$B$11,0),IF(AND(ISNUMBER(Formações!$C$12),A110&gt;=Formações!$C$12),Formações!$B$12,0))</f>
        <v>0</v>
      </c>
      <c r="E110">
        <v>30</v>
      </c>
      <c r="F110" s="8">
        <f t="shared" si="1"/>
        <v>0</v>
      </c>
    </row>
    <row r="111" spans="1:6">
      <c r="A111" s="1">
        <v>44665</v>
      </c>
      <c r="B111" s="16">
        <v>44652</v>
      </c>
      <c r="C111" s="8">
        <f>IFERROR(LOOKUP(2,1/((Vencimentos!$B$8:$B$37&lt;=A111)*(Vencimentos!$B$8:$B$37&lt;&gt;"")*(Vencimentos!$C$8:$C$37&lt;&gt;"")),Vencimentos!$C$8:$C$37),0)</f>
        <v>0</v>
      </c>
      <c r="D111" s="10">
        <f>MAX(IF(AND(ISNUMBER(Formações!$C$8),A111&gt;=Formações!$C$8),Formações!$B$8,0),IF(AND(ISNUMBER(Formações!$C$9),A111&gt;=Formações!$C$9),Formações!$B$9,0),IF(AND(ISNUMBER(Formações!$C$10),A111&gt;=Formações!$C$10),Formações!$B$10,0),IF(AND(ISNUMBER(Formações!$C$11),A111&gt;=Formações!$C$11),Formações!$B$11,0),IF(AND(ISNUMBER(Formações!$C$12),A111&gt;=Formações!$C$12),Formações!$B$12,0))</f>
        <v>0</v>
      </c>
      <c r="E111">
        <v>30</v>
      </c>
      <c r="F111" s="8">
        <f t="shared" si="1"/>
        <v>0</v>
      </c>
    </row>
    <row r="112" spans="1:6">
      <c r="A112" s="1">
        <v>44666</v>
      </c>
      <c r="B112" s="16">
        <v>44652</v>
      </c>
      <c r="C112" s="8">
        <f>IFERROR(LOOKUP(2,1/((Vencimentos!$B$8:$B$37&lt;=A112)*(Vencimentos!$B$8:$B$37&lt;&gt;"")*(Vencimentos!$C$8:$C$37&lt;&gt;"")),Vencimentos!$C$8:$C$37),0)</f>
        <v>0</v>
      </c>
      <c r="D112" s="10">
        <f>MAX(IF(AND(ISNUMBER(Formações!$C$8),A112&gt;=Formações!$C$8),Formações!$B$8,0),IF(AND(ISNUMBER(Formações!$C$9),A112&gt;=Formações!$C$9),Formações!$B$9,0),IF(AND(ISNUMBER(Formações!$C$10),A112&gt;=Formações!$C$10),Formações!$B$10,0),IF(AND(ISNUMBER(Formações!$C$11),A112&gt;=Formações!$C$11),Formações!$B$11,0),IF(AND(ISNUMBER(Formações!$C$12),A112&gt;=Formações!$C$12),Formações!$B$12,0))</f>
        <v>0</v>
      </c>
      <c r="E112">
        <v>30</v>
      </c>
      <c r="F112" s="8">
        <f t="shared" si="1"/>
        <v>0</v>
      </c>
    </row>
    <row r="113" spans="1:6">
      <c r="A113" s="1">
        <v>44667</v>
      </c>
      <c r="B113" s="16">
        <v>44652</v>
      </c>
      <c r="C113" s="8">
        <f>IFERROR(LOOKUP(2,1/((Vencimentos!$B$8:$B$37&lt;=A113)*(Vencimentos!$B$8:$B$37&lt;&gt;"")*(Vencimentos!$C$8:$C$37&lt;&gt;"")),Vencimentos!$C$8:$C$37),0)</f>
        <v>0</v>
      </c>
      <c r="D113" s="10">
        <f>MAX(IF(AND(ISNUMBER(Formações!$C$8),A113&gt;=Formações!$C$8),Formações!$B$8,0),IF(AND(ISNUMBER(Formações!$C$9),A113&gt;=Formações!$C$9),Formações!$B$9,0),IF(AND(ISNUMBER(Formações!$C$10),A113&gt;=Formações!$C$10),Formações!$B$10,0),IF(AND(ISNUMBER(Formações!$C$11),A113&gt;=Formações!$C$11),Formações!$B$11,0),IF(AND(ISNUMBER(Formações!$C$12),A113&gt;=Formações!$C$12),Formações!$B$12,0))</f>
        <v>0</v>
      </c>
      <c r="E113">
        <v>30</v>
      </c>
      <c r="F113" s="8">
        <f t="shared" si="1"/>
        <v>0</v>
      </c>
    </row>
    <row r="114" spans="1:6">
      <c r="A114" s="1">
        <v>44668</v>
      </c>
      <c r="B114" s="16">
        <v>44652</v>
      </c>
      <c r="C114" s="8">
        <f>IFERROR(LOOKUP(2,1/((Vencimentos!$B$8:$B$37&lt;=A114)*(Vencimentos!$B$8:$B$37&lt;&gt;"")*(Vencimentos!$C$8:$C$37&lt;&gt;"")),Vencimentos!$C$8:$C$37),0)</f>
        <v>0</v>
      </c>
      <c r="D114" s="10">
        <f>MAX(IF(AND(ISNUMBER(Formações!$C$8),A114&gt;=Formações!$C$8),Formações!$B$8,0),IF(AND(ISNUMBER(Formações!$C$9),A114&gt;=Formações!$C$9),Formações!$B$9,0),IF(AND(ISNUMBER(Formações!$C$10),A114&gt;=Formações!$C$10),Formações!$B$10,0),IF(AND(ISNUMBER(Formações!$C$11),A114&gt;=Formações!$C$11),Formações!$B$11,0),IF(AND(ISNUMBER(Formações!$C$12),A114&gt;=Formações!$C$12),Formações!$B$12,0))</f>
        <v>0</v>
      </c>
      <c r="E114">
        <v>30</v>
      </c>
      <c r="F114" s="8">
        <f t="shared" si="1"/>
        <v>0</v>
      </c>
    </row>
    <row r="115" spans="1:6">
      <c r="A115" s="1">
        <v>44669</v>
      </c>
      <c r="B115" s="16">
        <v>44652</v>
      </c>
      <c r="C115" s="8">
        <f>IFERROR(LOOKUP(2,1/((Vencimentos!$B$8:$B$37&lt;=A115)*(Vencimentos!$B$8:$B$37&lt;&gt;"")*(Vencimentos!$C$8:$C$37&lt;&gt;"")),Vencimentos!$C$8:$C$37),0)</f>
        <v>0</v>
      </c>
      <c r="D115" s="10">
        <f>MAX(IF(AND(ISNUMBER(Formações!$C$8),A115&gt;=Formações!$C$8),Formações!$B$8,0),IF(AND(ISNUMBER(Formações!$C$9),A115&gt;=Formações!$C$9),Formações!$B$9,0),IF(AND(ISNUMBER(Formações!$C$10),A115&gt;=Formações!$C$10),Formações!$B$10,0),IF(AND(ISNUMBER(Formações!$C$11),A115&gt;=Formações!$C$11),Formações!$B$11,0),IF(AND(ISNUMBER(Formações!$C$12),A115&gt;=Formações!$C$12),Formações!$B$12,0))</f>
        <v>0</v>
      </c>
      <c r="E115">
        <v>30</v>
      </c>
      <c r="F115" s="8">
        <f t="shared" si="1"/>
        <v>0</v>
      </c>
    </row>
    <row r="116" spans="1:6">
      <c r="A116" s="1">
        <v>44670</v>
      </c>
      <c r="B116" s="16">
        <v>44652</v>
      </c>
      <c r="C116" s="8">
        <f>IFERROR(LOOKUP(2,1/((Vencimentos!$B$8:$B$37&lt;=A116)*(Vencimentos!$B$8:$B$37&lt;&gt;"")*(Vencimentos!$C$8:$C$37&lt;&gt;"")),Vencimentos!$C$8:$C$37),0)</f>
        <v>0</v>
      </c>
      <c r="D116" s="10">
        <f>MAX(IF(AND(ISNUMBER(Formações!$C$8),A116&gt;=Formações!$C$8),Formações!$B$8,0),IF(AND(ISNUMBER(Formações!$C$9),A116&gt;=Formações!$C$9),Formações!$B$9,0),IF(AND(ISNUMBER(Formações!$C$10),A116&gt;=Formações!$C$10),Formações!$B$10,0),IF(AND(ISNUMBER(Formações!$C$11),A116&gt;=Formações!$C$11),Formações!$B$11,0),IF(AND(ISNUMBER(Formações!$C$12),A116&gt;=Formações!$C$12),Formações!$B$12,0))</f>
        <v>0</v>
      </c>
      <c r="E116">
        <v>30</v>
      </c>
      <c r="F116" s="8">
        <f t="shared" si="1"/>
        <v>0</v>
      </c>
    </row>
    <row r="117" spans="1:6">
      <c r="A117" s="1">
        <v>44671</v>
      </c>
      <c r="B117" s="16">
        <v>44652</v>
      </c>
      <c r="C117" s="8">
        <f>IFERROR(LOOKUP(2,1/((Vencimentos!$B$8:$B$37&lt;=A117)*(Vencimentos!$B$8:$B$37&lt;&gt;"")*(Vencimentos!$C$8:$C$37&lt;&gt;"")),Vencimentos!$C$8:$C$37),0)</f>
        <v>0</v>
      </c>
      <c r="D117" s="10">
        <f>MAX(IF(AND(ISNUMBER(Formações!$C$8),A117&gt;=Formações!$C$8),Formações!$B$8,0),IF(AND(ISNUMBER(Formações!$C$9),A117&gt;=Formações!$C$9),Formações!$B$9,0),IF(AND(ISNUMBER(Formações!$C$10),A117&gt;=Formações!$C$10),Formações!$B$10,0),IF(AND(ISNUMBER(Formações!$C$11),A117&gt;=Formações!$C$11),Formações!$B$11,0),IF(AND(ISNUMBER(Formações!$C$12),A117&gt;=Formações!$C$12),Formações!$B$12,0))</f>
        <v>0</v>
      </c>
      <c r="E117">
        <v>30</v>
      </c>
      <c r="F117" s="8">
        <f t="shared" si="1"/>
        <v>0</v>
      </c>
    </row>
    <row r="118" spans="1:6">
      <c r="A118" s="1">
        <v>44672</v>
      </c>
      <c r="B118" s="16">
        <v>44652</v>
      </c>
      <c r="C118" s="8">
        <f>IFERROR(LOOKUP(2,1/((Vencimentos!$B$8:$B$37&lt;=A118)*(Vencimentos!$B$8:$B$37&lt;&gt;"")*(Vencimentos!$C$8:$C$37&lt;&gt;"")),Vencimentos!$C$8:$C$37),0)</f>
        <v>0</v>
      </c>
      <c r="D118" s="10">
        <f>MAX(IF(AND(ISNUMBER(Formações!$C$8),A118&gt;=Formações!$C$8),Formações!$B$8,0),IF(AND(ISNUMBER(Formações!$C$9),A118&gt;=Formações!$C$9),Formações!$B$9,0),IF(AND(ISNUMBER(Formações!$C$10),A118&gt;=Formações!$C$10),Formações!$B$10,0),IF(AND(ISNUMBER(Formações!$C$11),A118&gt;=Formações!$C$11),Formações!$B$11,0),IF(AND(ISNUMBER(Formações!$C$12),A118&gt;=Formações!$C$12),Formações!$B$12,0))</f>
        <v>0</v>
      </c>
      <c r="E118">
        <v>30</v>
      </c>
      <c r="F118" s="8">
        <f t="shared" si="1"/>
        <v>0</v>
      </c>
    </row>
    <row r="119" spans="1:6">
      <c r="A119" s="1">
        <v>44673</v>
      </c>
      <c r="B119" s="16">
        <v>44652</v>
      </c>
      <c r="C119" s="8">
        <f>IFERROR(LOOKUP(2,1/((Vencimentos!$B$8:$B$37&lt;=A119)*(Vencimentos!$B$8:$B$37&lt;&gt;"")*(Vencimentos!$C$8:$C$37&lt;&gt;"")),Vencimentos!$C$8:$C$37),0)</f>
        <v>0</v>
      </c>
      <c r="D119" s="10">
        <f>MAX(IF(AND(ISNUMBER(Formações!$C$8),A119&gt;=Formações!$C$8),Formações!$B$8,0),IF(AND(ISNUMBER(Formações!$C$9),A119&gt;=Formações!$C$9),Formações!$B$9,0),IF(AND(ISNUMBER(Formações!$C$10),A119&gt;=Formações!$C$10),Formações!$B$10,0),IF(AND(ISNUMBER(Formações!$C$11),A119&gt;=Formações!$C$11),Formações!$B$11,0),IF(AND(ISNUMBER(Formações!$C$12),A119&gt;=Formações!$C$12),Formações!$B$12,0))</f>
        <v>0</v>
      </c>
      <c r="E119">
        <v>30</v>
      </c>
      <c r="F119" s="8">
        <f t="shared" si="1"/>
        <v>0</v>
      </c>
    </row>
    <row r="120" spans="1:6">
      <c r="A120" s="1">
        <v>44674</v>
      </c>
      <c r="B120" s="16">
        <v>44652</v>
      </c>
      <c r="C120" s="8">
        <f>IFERROR(LOOKUP(2,1/((Vencimentos!$B$8:$B$37&lt;=A120)*(Vencimentos!$B$8:$B$37&lt;&gt;"")*(Vencimentos!$C$8:$C$37&lt;&gt;"")),Vencimentos!$C$8:$C$37),0)</f>
        <v>0</v>
      </c>
      <c r="D120" s="10">
        <f>MAX(IF(AND(ISNUMBER(Formações!$C$8),A120&gt;=Formações!$C$8),Formações!$B$8,0),IF(AND(ISNUMBER(Formações!$C$9),A120&gt;=Formações!$C$9),Formações!$B$9,0),IF(AND(ISNUMBER(Formações!$C$10),A120&gt;=Formações!$C$10),Formações!$B$10,0),IF(AND(ISNUMBER(Formações!$C$11),A120&gt;=Formações!$C$11),Formações!$B$11,0),IF(AND(ISNUMBER(Formações!$C$12),A120&gt;=Formações!$C$12),Formações!$B$12,0))</f>
        <v>0</v>
      </c>
      <c r="E120">
        <v>30</v>
      </c>
      <c r="F120" s="8">
        <f t="shared" si="1"/>
        <v>0</v>
      </c>
    </row>
    <row r="121" spans="1:6">
      <c r="A121" s="1">
        <v>44675</v>
      </c>
      <c r="B121" s="16">
        <v>44652</v>
      </c>
      <c r="C121" s="8">
        <f>IFERROR(LOOKUP(2,1/((Vencimentos!$B$8:$B$37&lt;=A121)*(Vencimentos!$B$8:$B$37&lt;&gt;"")*(Vencimentos!$C$8:$C$37&lt;&gt;"")),Vencimentos!$C$8:$C$37),0)</f>
        <v>0</v>
      </c>
      <c r="D121" s="10">
        <f>MAX(IF(AND(ISNUMBER(Formações!$C$8),A121&gt;=Formações!$C$8),Formações!$B$8,0),IF(AND(ISNUMBER(Formações!$C$9),A121&gt;=Formações!$C$9),Formações!$B$9,0),IF(AND(ISNUMBER(Formações!$C$10),A121&gt;=Formações!$C$10),Formações!$B$10,0),IF(AND(ISNUMBER(Formações!$C$11),A121&gt;=Formações!$C$11),Formações!$B$11,0),IF(AND(ISNUMBER(Formações!$C$12),A121&gt;=Formações!$C$12),Formações!$B$12,0))</f>
        <v>0</v>
      </c>
      <c r="E121">
        <v>30</v>
      </c>
      <c r="F121" s="8">
        <f t="shared" si="1"/>
        <v>0</v>
      </c>
    </row>
    <row r="122" spans="1:6">
      <c r="A122" s="1">
        <v>44676</v>
      </c>
      <c r="B122" s="16">
        <v>44652</v>
      </c>
      <c r="C122" s="8">
        <f>IFERROR(LOOKUP(2,1/((Vencimentos!$B$8:$B$37&lt;=A122)*(Vencimentos!$B$8:$B$37&lt;&gt;"")*(Vencimentos!$C$8:$C$37&lt;&gt;"")),Vencimentos!$C$8:$C$37),0)</f>
        <v>0</v>
      </c>
      <c r="D122" s="10">
        <f>MAX(IF(AND(ISNUMBER(Formações!$C$8),A122&gt;=Formações!$C$8),Formações!$B$8,0),IF(AND(ISNUMBER(Formações!$C$9),A122&gt;=Formações!$C$9),Formações!$B$9,0),IF(AND(ISNUMBER(Formações!$C$10),A122&gt;=Formações!$C$10),Formações!$B$10,0),IF(AND(ISNUMBER(Formações!$C$11),A122&gt;=Formações!$C$11),Formações!$B$11,0),IF(AND(ISNUMBER(Formações!$C$12),A122&gt;=Formações!$C$12),Formações!$B$12,0))</f>
        <v>0</v>
      </c>
      <c r="E122">
        <v>30</v>
      </c>
      <c r="F122" s="8">
        <f t="shared" si="1"/>
        <v>0</v>
      </c>
    </row>
    <row r="123" spans="1:6">
      <c r="A123" s="1">
        <v>44677</v>
      </c>
      <c r="B123" s="16">
        <v>44652</v>
      </c>
      <c r="C123" s="8">
        <f>IFERROR(LOOKUP(2,1/((Vencimentos!$B$8:$B$37&lt;=A123)*(Vencimentos!$B$8:$B$37&lt;&gt;"")*(Vencimentos!$C$8:$C$37&lt;&gt;"")),Vencimentos!$C$8:$C$37),0)</f>
        <v>0</v>
      </c>
      <c r="D123" s="10">
        <f>MAX(IF(AND(ISNUMBER(Formações!$C$8),A123&gt;=Formações!$C$8),Formações!$B$8,0),IF(AND(ISNUMBER(Formações!$C$9),A123&gt;=Formações!$C$9),Formações!$B$9,0),IF(AND(ISNUMBER(Formações!$C$10),A123&gt;=Formações!$C$10),Formações!$B$10,0),IF(AND(ISNUMBER(Formações!$C$11),A123&gt;=Formações!$C$11),Formações!$B$11,0),IF(AND(ISNUMBER(Formações!$C$12),A123&gt;=Formações!$C$12),Formações!$B$12,0))</f>
        <v>0</v>
      </c>
      <c r="E123">
        <v>30</v>
      </c>
      <c r="F123" s="8">
        <f t="shared" si="1"/>
        <v>0</v>
      </c>
    </row>
    <row r="124" spans="1:6">
      <c r="A124" s="1">
        <v>44678</v>
      </c>
      <c r="B124" s="16">
        <v>44652</v>
      </c>
      <c r="C124" s="8">
        <f>IFERROR(LOOKUP(2,1/((Vencimentos!$B$8:$B$37&lt;=A124)*(Vencimentos!$B$8:$B$37&lt;&gt;"")*(Vencimentos!$C$8:$C$37&lt;&gt;"")),Vencimentos!$C$8:$C$37),0)</f>
        <v>0</v>
      </c>
      <c r="D124" s="10">
        <f>MAX(IF(AND(ISNUMBER(Formações!$C$8),A124&gt;=Formações!$C$8),Formações!$B$8,0),IF(AND(ISNUMBER(Formações!$C$9),A124&gt;=Formações!$C$9),Formações!$B$9,0),IF(AND(ISNUMBER(Formações!$C$10),A124&gt;=Formações!$C$10),Formações!$B$10,0),IF(AND(ISNUMBER(Formações!$C$11),A124&gt;=Formações!$C$11),Formações!$B$11,0),IF(AND(ISNUMBER(Formações!$C$12),A124&gt;=Formações!$C$12),Formações!$B$12,0))</f>
        <v>0</v>
      </c>
      <c r="E124">
        <v>30</v>
      </c>
      <c r="F124" s="8">
        <f t="shared" si="1"/>
        <v>0</v>
      </c>
    </row>
    <row r="125" spans="1:6">
      <c r="A125" s="1">
        <v>44679</v>
      </c>
      <c r="B125" s="16">
        <v>44652</v>
      </c>
      <c r="C125" s="8">
        <f>IFERROR(LOOKUP(2,1/((Vencimentos!$B$8:$B$37&lt;=A125)*(Vencimentos!$B$8:$B$37&lt;&gt;"")*(Vencimentos!$C$8:$C$37&lt;&gt;"")),Vencimentos!$C$8:$C$37),0)</f>
        <v>0</v>
      </c>
      <c r="D125" s="10">
        <f>MAX(IF(AND(ISNUMBER(Formações!$C$8),A125&gt;=Formações!$C$8),Formações!$B$8,0),IF(AND(ISNUMBER(Formações!$C$9),A125&gt;=Formações!$C$9),Formações!$B$9,0),IF(AND(ISNUMBER(Formações!$C$10),A125&gt;=Formações!$C$10),Formações!$B$10,0),IF(AND(ISNUMBER(Formações!$C$11),A125&gt;=Formações!$C$11),Formações!$B$11,0),IF(AND(ISNUMBER(Formações!$C$12),A125&gt;=Formações!$C$12),Formações!$B$12,0))</f>
        <v>0</v>
      </c>
      <c r="E125">
        <v>30</v>
      </c>
      <c r="F125" s="8">
        <f t="shared" si="1"/>
        <v>0</v>
      </c>
    </row>
    <row r="126" spans="1:6">
      <c r="A126" s="1">
        <v>44680</v>
      </c>
      <c r="B126" s="16">
        <v>44652</v>
      </c>
      <c r="C126" s="8">
        <f>IFERROR(LOOKUP(2,1/((Vencimentos!$B$8:$B$37&lt;=A126)*(Vencimentos!$B$8:$B$37&lt;&gt;"")*(Vencimentos!$C$8:$C$37&lt;&gt;"")),Vencimentos!$C$8:$C$37),0)</f>
        <v>0</v>
      </c>
      <c r="D126" s="10">
        <f>MAX(IF(AND(ISNUMBER(Formações!$C$8),A126&gt;=Formações!$C$8),Formações!$B$8,0),IF(AND(ISNUMBER(Formações!$C$9),A126&gt;=Formações!$C$9),Formações!$B$9,0),IF(AND(ISNUMBER(Formações!$C$10),A126&gt;=Formações!$C$10),Formações!$B$10,0),IF(AND(ISNUMBER(Formações!$C$11),A126&gt;=Formações!$C$11),Formações!$B$11,0),IF(AND(ISNUMBER(Formações!$C$12),A126&gt;=Formações!$C$12),Formações!$B$12,0))</f>
        <v>0</v>
      </c>
      <c r="E126">
        <v>30</v>
      </c>
      <c r="F126" s="8">
        <f t="shared" si="1"/>
        <v>0</v>
      </c>
    </row>
    <row r="127" spans="1:6">
      <c r="A127" s="1">
        <v>44681</v>
      </c>
      <c r="B127" s="16">
        <v>44652</v>
      </c>
      <c r="C127" s="8">
        <f>IFERROR(LOOKUP(2,1/((Vencimentos!$B$8:$B$37&lt;=A127)*(Vencimentos!$B$8:$B$37&lt;&gt;"")*(Vencimentos!$C$8:$C$37&lt;&gt;"")),Vencimentos!$C$8:$C$37),0)</f>
        <v>0</v>
      </c>
      <c r="D127" s="10">
        <f>MAX(IF(AND(ISNUMBER(Formações!$C$8),A127&gt;=Formações!$C$8),Formações!$B$8,0),IF(AND(ISNUMBER(Formações!$C$9),A127&gt;=Formações!$C$9),Formações!$B$9,0),IF(AND(ISNUMBER(Formações!$C$10),A127&gt;=Formações!$C$10),Formações!$B$10,0),IF(AND(ISNUMBER(Formações!$C$11),A127&gt;=Formações!$C$11),Formações!$B$11,0),IF(AND(ISNUMBER(Formações!$C$12),A127&gt;=Formações!$C$12),Formações!$B$12,0))</f>
        <v>0</v>
      </c>
      <c r="E127">
        <v>30</v>
      </c>
      <c r="F127" s="8">
        <f t="shared" si="1"/>
        <v>0</v>
      </c>
    </row>
    <row r="128" spans="1:6">
      <c r="A128" s="1">
        <v>44682</v>
      </c>
      <c r="B128" s="16">
        <v>44682</v>
      </c>
      <c r="C128" s="8">
        <f>IFERROR(LOOKUP(2,1/((Vencimentos!$B$8:$B$37&lt;=A128)*(Vencimentos!$B$8:$B$37&lt;&gt;"")*(Vencimentos!$C$8:$C$37&lt;&gt;"")),Vencimentos!$C$8:$C$37),0)</f>
        <v>0</v>
      </c>
      <c r="D128" s="10">
        <f>MAX(IF(AND(ISNUMBER(Formações!$C$8),A128&gt;=Formações!$C$8),Formações!$B$8,0),IF(AND(ISNUMBER(Formações!$C$9),A128&gt;=Formações!$C$9),Formações!$B$9,0),IF(AND(ISNUMBER(Formações!$C$10),A128&gt;=Formações!$C$10),Formações!$B$10,0),IF(AND(ISNUMBER(Formações!$C$11),A128&gt;=Formações!$C$11),Formações!$B$11,0),IF(AND(ISNUMBER(Formações!$C$12),A128&gt;=Formações!$C$12),Formações!$B$12,0))</f>
        <v>0</v>
      </c>
      <c r="E128">
        <v>31</v>
      </c>
      <c r="F128" s="8">
        <f t="shared" si="1"/>
        <v>0</v>
      </c>
    </row>
    <row r="129" spans="1:6">
      <c r="A129" s="1">
        <v>44683</v>
      </c>
      <c r="B129" s="16">
        <v>44682</v>
      </c>
      <c r="C129" s="8">
        <f>IFERROR(LOOKUP(2,1/((Vencimentos!$B$8:$B$37&lt;=A129)*(Vencimentos!$B$8:$B$37&lt;&gt;"")*(Vencimentos!$C$8:$C$37&lt;&gt;"")),Vencimentos!$C$8:$C$37),0)</f>
        <v>0</v>
      </c>
      <c r="D129" s="10">
        <f>MAX(IF(AND(ISNUMBER(Formações!$C$8),A129&gt;=Formações!$C$8),Formações!$B$8,0),IF(AND(ISNUMBER(Formações!$C$9),A129&gt;=Formações!$C$9),Formações!$B$9,0),IF(AND(ISNUMBER(Formações!$C$10),A129&gt;=Formações!$C$10),Formações!$B$10,0),IF(AND(ISNUMBER(Formações!$C$11),A129&gt;=Formações!$C$11),Formações!$B$11,0),IF(AND(ISNUMBER(Formações!$C$12),A129&gt;=Formações!$C$12),Formações!$B$12,0))</f>
        <v>0</v>
      </c>
      <c r="E129">
        <v>31</v>
      </c>
      <c r="F129" s="8">
        <f t="shared" si="1"/>
        <v>0</v>
      </c>
    </row>
    <row r="130" spans="1:6">
      <c r="A130" s="1">
        <v>44684</v>
      </c>
      <c r="B130" s="16">
        <v>44682</v>
      </c>
      <c r="C130" s="8">
        <f>IFERROR(LOOKUP(2,1/((Vencimentos!$B$8:$B$37&lt;=A130)*(Vencimentos!$B$8:$B$37&lt;&gt;"")*(Vencimentos!$C$8:$C$37&lt;&gt;"")),Vencimentos!$C$8:$C$37),0)</f>
        <v>0</v>
      </c>
      <c r="D130" s="10">
        <f>MAX(IF(AND(ISNUMBER(Formações!$C$8),A130&gt;=Formações!$C$8),Formações!$B$8,0),IF(AND(ISNUMBER(Formações!$C$9),A130&gt;=Formações!$C$9),Formações!$B$9,0),IF(AND(ISNUMBER(Formações!$C$10),A130&gt;=Formações!$C$10),Formações!$B$10,0),IF(AND(ISNUMBER(Formações!$C$11),A130&gt;=Formações!$C$11),Formações!$B$11,0),IF(AND(ISNUMBER(Formações!$C$12),A130&gt;=Formações!$C$12),Formações!$B$12,0))</f>
        <v>0</v>
      </c>
      <c r="E130">
        <v>31</v>
      </c>
      <c r="F130" s="8">
        <f t="shared" si="1"/>
        <v>0</v>
      </c>
    </row>
    <row r="131" spans="1:6">
      <c r="A131" s="1">
        <v>44685</v>
      </c>
      <c r="B131" s="16">
        <v>44682</v>
      </c>
      <c r="C131" s="8">
        <f>IFERROR(LOOKUP(2,1/((Vencimentos!$B$8:$B$37&lt;=A131)*(Vencimentos!$B$8:$B$37&lt;&gt;"")*(Vencimentos!$C$8:$C$37&lt;&gt;"")),Vencimentos!$C$8:$C$37),0)</f>
        <v>0</v>
      </c>
      <c r="D131" s="10">
        <f>MAX(IF(AND(ISNUMBER(Formações!$C$8),A131&gt;=Formações!$C$8),Formações!$B$8,0),IF(AND(ISNUMBER(Formações!$C$9),A131&gt;=Formações!$C$9),Formações!$B$9,0),IF(AND(ISNUMBER(Formações!$C$10),A131&gt;=Formações!$C$10),Formações!$B$10,0),IF(AND(ISNUMBER(Formações!$C$11),A131&gt;=Formações!$C$11),Formações!$B$11,0),IF(AND(ISNUMBER(Formações!$C$12),A131&gt;=Formações!$C$12),Formações!$B$12,0))</f>
        <v>0</v>
      </c>
      <c r="E131">
        <v>31</v>
      </c>
      <c r="F131" s="8">
        <f t="shared" si="1"/>
        <v>0</v>
      </c>
    </row>
    <row r="132" spans="1:6">
      <c r="A132" s="1">
        <v>44686</v>
      </c>
      <c r="B132" s="16">
        <v>44682</v>
      </c>
      <c r="C132" s="8">
        <f>IFERROR(LOOKUP(2,1/((Vencimentos!$B$8:$B$37&lt;=A132)*(Vencimentos!$B$8:$B$37&lt;&gt;"")*(Vencimentos!$C$8:$C$37&lt;&gt;"")),Vencimentos!$C$8:$C$37),0)</f>
        <v>0</v>
      </c>
      <c r="D132" s="10">
        <f>MAX(IF(AND(ISNUMBER(Formações!$C$8),A132&gt;=Formações!$C$8),Formações!$B$8,0),IF(AND(ISNUMBER(Formações!$C$9),A132&gt;=Formações!$C$9),Formações!$B$9,0),IF(AND(ISNUMBER(Formações!$C$10),A132&gt;=Formações!$C$10),Formações!$B$10,0),IF(AND(ISNUMBER(Formações!$C$11),A132&gt;=Formações!$C$11),Formações!$B$11,0),IF(AND(ISNUMBER(Formações!$C$12),A132&gt;=Formações!$C$12),Formações!$B$12,0))</f>
        <v>0</v>
      </c>
      <c r="E132">
        <v>31</v>
      </c>
      <c r="F132" s="8">
        <f t="shared" si="1"/>
        <v>0</v>
      </c>
    </row>
    <row r="133" spans="1:6">
      <c r="A133" s="1">
        <v>44687</v>
      </c>
      <c r="B133" s="16">
        <v>44682</v>
      </c>
      <c r="C133" s="8">
        <f>IFERROR(LOOKUP(2,1/((Vencimentos!$B$8:$B$37&lt;=A133)*(Vencimentos!$B$8:$B$37&lt;&gt;"")*(Vencimentos!$C$8:$C$37&lt;&gt;"")),Vencimentos!$C$8:$C$37),0)</f>
        <v>0</v>
      </c>
      <c r="D133" s="10">
        <f>MAX(IF(AND(ISNUMBER(Formações!$C$8),A133&gt;=Formações!$C$8),Formações!$B$8,0),IF(AND(ISNUMBER(Formações!$C$9),A133&gt;=Formações!$C$9),Formações!$B$9,0),IF(AND(ISNUMBER(Formações!$C$10),A133&gt;=Formações!$C$10),Formações!$B$10,0),IF(AND(ISNUMBER(Formações!$C$11),A133&gt;=Formações!$C$11),Formações!$B$11,0),IF(AND(ISNUMBER(Formações!$C$12),A133&gt;=Formações!$C$12),Formações!$B$12,0))</f>
        <v>0</v>
      </c>
      <c r="E133">
        <v>31</v>
      </c>
      <c r="F133" s="8">
        <f t="shared" si="1"/>
        <v>0</v>
      </c>
    </row>
    <row r="134" spans="1:6">
      <c r="A134" s="1">
        <v>44688</v>
      </c>
      <c r="B134" s="16">
        <v>44682</v>
      </c>
      <c r="C134" s="8">
        <f>IFERROR(LOOKUP(2,1/((Vencimentos!$B$8:$B$37&lt;=A134)*(Vencimentos!$B$8:$B$37&lt;&gt;"")*(Vencimentos!$C$8:$C$37&lt;&gt;"")),Vencimentos!$C$8:$C$37),0)</f>
        <v>0</v>
      </c>
      <c r="D134" s="10">
        <f>MAX(IF(AND(ISNUMBER(Formações!$C$8),A134&gt;=Formações!$C$8),Formações!$B$8,0),IF(AND(ISNUMBER(Formações!$C$9),A134&gt;=Formações!$C$9),Formações!$B$9,0),IF(AND(ISNUMBER(Formações!$C$10),A134&gt;=Formações!$C$10),Formações!$B$10,0),IF(AND(ISNUMBER(Formações!$C$11),A134&gt;=Formações!$C$11),Formações!$B$11,0),IF(AND(ISNUMBER(Formações!$C$12),A134&gt;=Formações!$C$12),Formações!$B$12,0))</f>
        <v>0</v>
      </c>
      <c r="E134">
        <v>31</v>
      </c>
      <c r="F134" s="8">
        <f t="shared" si="1"/>
        <v>0</v>
      </c>
    </row>
    <row r="135" spans="1:6">
      <c r="A135" s="1">
        <v>44689</v>
      </c>
      <c r="B135" s="16">
        <v>44682</v>
      </c>
      <c r="C135" s="8">
        <f>IFERROR(LOOKUP(2,1/((Vencimentos!$B$8:$B$37&lt;=A135)*(Vencimentos!$B$8:$B$37&lt;&gt;"")*(Vencimentos!$C$8:$C$37&lt;&gt;"")),Vencimentos!$C$8:$C$37),0)</f>
        <v>0</v>
      </c>
      <c r="D135" s="10">
        <f>MAX(IF(AND(ISNUMBER(Formações!$C$8),A135&gt;=Formações!$C$8),Formações!$B$8,0),IF(AND(ISNUMBER(Formações!$C$9),A135&gt;=Formações!$C$9),Formações!$B$9,0),IF(AND(ISNUMBER(Formações!$C$10),A135&gt;=Formações!$C$10),Formações!$B$10,0),IF(AND(ISNUMBER(Formações!$C$11),A135&gt;=Formações!$C$11),Formações!$B$11,0),IF(AND(ISNUMBER(Formações!$C$12),A135&gt;=Formações!$C$12),Formações!$B$12,0))</f>
        <v>0</v>
      </c>
      <c r="E135">
        <v>31</v>
      </c>
      <c r="F135" s="8">
        <f t="shared" si="1"/>
        <v>0</v>
      </c>
    </row>
    <row r="136" spans="1:6">
      <c r="A136" s="1">
        <v>44690</v>
      </c>
      <c r="B136" s="16">
        <v>44682</v>
      </c>
      <c r="C136" s="8">
        <f>IFERROR(LOOKUP(2,1/((Vencimentos!$B$8:$B$37&lt;=A136)*(Vencimentos!$B$8:$B$37&lt;&gt;"")*(Vencimentos!$C$8:$C$37&lt;&gt;"")),Vencimentos!$C$8:$C$37),0)</f>
        <v>0</v>
      </c>
      <c r="D136" s="10">
        <f>MAX(IF(AND(ISNUMBER(Formações!$C$8),A136&gt;=Formações!$C$8),Formações!$B$8,0),IF(AND(ISNUMBER(Formações!$C$9),A136&gt;=Formações!$C$9),Formações!$B$9,0),IF(AND(ISNUMBER(Formações!$C$10),A136&gt;=Formações!$C$10),Formações!$B$10,0),IF(AND(ISNUMBER(Formações!$C$11),A136&gt;=Formações!$C$11),Formações!$B$11,0),IF(AND(ISNUMBER(Formações!$C$12),A136&gt;=Formações!$C$12),Formações!$B$12,0))</f>
        <v>0</v>
      </c>
      <c r="E136">
        <v>31</v>
      </c>
      <c r="F136" s="8">
        <f t="shared" ref="F136:F199" si="2">IF(OR(C136&lt;=0,D136&lt;=0),0,C136*D136/E136)</f>
        <v>0</v>
      </c>
    </row>
    <row r="137" spans="1:6">
      <c r="A137" s="1">
        <v>44691</v>
      </c>
      <c r="B137" s="16">
        <v>44682</v>
      </c>
      <c r="C137" s="8">
        <f>IFERROR(LOOKUP(2,1/((Vencimentos!$B$8:$B$37&lt;=A137)*(Vencimentos!$B$8:$B$37&lt;&gt;"")*(Vencimentos!$C$8:$C$37&lt;&gt;"")),Vencimentos!$C$8:$C$37),0)</f>
        <v>0</v>
      </c>
      <c r="D137" s="10">
        <f>MAX(IF(AND(ISNUMBER(Formações!$C$8),A137&gt;=Formações!$C$8),Formações!$B$8,0),IF(AND(ISNUMBER(Formações!$C$9),A137&gt;=Formações!$C$9),Formações!$B$9,0),IF(AND(ISNUMBER(Formações!$C$10),A137&gt;=Formações!$C$10),Formações!$B$10,0),IF(AND(ISNUMBER(Formações!$C$11),A137&gt;=Formações!$C$11),Formações!$B$11,0),IF(AND(ISNUMBER(Formações!$C$12),A137&gt;=Formações!$C$12),Formações!$B$12,0))</f>
        <v>0</v>
      </c>
      <c r="E137">
        <v>31</v>
      </c>
      <c r="F137" s="8">
        <f t="shared" si="2"/>
        <v>0</v>
      </c>
    </row>
    <row r="138" spans="1:6">
      <c r="A138" s="1">
        <v>44692</v>
      </c>
      <c r="B138" s="16">
        <v>44682</v>
      </c>
      <c r="C138" s="8">
        <f>IFERROR(LOOKUP(2,1/((Vencimentos!$B$8:$B$37&lt;=A138)*(Vencimentos!$B$8:$B$37&lt;&gt;"")*(Vencimentos!$C$8:$C$37&lt;&gt;"")),Vencimentos!$C$8:$C$37),0)</f>
        <v>0</v>
      </c>
      <c r="D138" s="10">
        <f>MAX(IF(AND(ISNUMBER(Formações!$C$8),A138&gt;=Formações!$C$8),Formações!$B$8,0),IF(AND(ISNUMBER(Formações!$C$9),A138&gt;=Formações!$C$9),Formações!$B$9,0),IF(AND(ISNUMBER(Formações!$C$10),A138&gt;=Formações!$C$10),Formações!$B$10,0),IF(AND(ISNUMBER(Formações!$C$11),A138&gt;=Formações!$C$11),Formações!$B$11,0),IF(AND(ISNUMBER(Formações!$C$12),A138&gt;=Formações!$C$12),Formações!$B$12,0))</f>
        <v>0</v>
      </c>
      <c r="E138">
        <v>31</v>
      </c>
      <c r="F138" s="8">
        <f t="shared" si="2"/>
        <v>0</v>
      </c>
    </row>
    <row r="139" spans="1:6">
      <c r="A139" s="1">
        <v>44693</v>
      </c>
      <c r="B139" s="16">
        <v>44682</v>
      </c>
      <c r="C139" s="8">
        <f>IFERROR(LOOKUP(2,1/((Vencimentos!$B$8:$B$37&lt;=A139)*(Vencimentos!$B$8:$B$37&lt;&gt;"")*(Vencimentos!$C$8:$C$37&lt;&gt;"")),Vencimentos!$C$8:$C$37),0)</f>
        <v>0</v>
      </c>
      <c r="D139" s="10">
        <f>MAX(IF(AND(ISNUMBER(Formações!$C$8),A139&gt;=Formações!$C$8),Formações!$B$8,0),IF(AND(ISNUMBER(Formações!$C$9),A139&gt;=Formações!$C$9),Formações!$B$9,0),IF(AND(ISNUMBER(Formações!$C$10),A139&gt;=Formações!$C$10),Formações!$B$10,0),IF(AND(ISNUMBER(Formações!$C$11),A139&gt;=Formações!$C$11),Formações!$B$11,0),IF(AND(ISNUMBER(Formações!$C$12),A139&gt;=Formações!$C$12),Formações!$B$12,0))</f>
        <v>0</v>
      </c>
      <c r="E139">
        <v>31</v>
      </c>
      <c r="F139" s="8">
        <f t="shared" si="2"/>
        <v>0</v>
      </c>
    </row>
    <row r="140" spans="1:6">
      <c r="A140" s="1">
        <v>44694</v>
      </c>
      <c r="B140" s="16">
        <v>44682</v>
      </c>
      <c r="C140" s="8">
        <f>IFERROR(LOOKUP(2,1/((Vencimentos!$B$8:$B$37&lt;=A140)*(Vencimentos!$B$8:$B$37&lt;&gt;"")*(Vencimentos!$C$8:$C$37&lt;&gt;"")),Vencimentos!$C$8:$C$37),0)</f>
        <v>0</v>
      </c>
      <c r="D140" s="10">
        <f>MAX(IF(AND(ISNUMBER(Formações!$C$8),A140&gt;=Formações!$C$8),Formações!$B$8,0),IF(AND(ISNUMBER(Formações!$C$9),A140&gt;=Formações!$C$9),Formações!$B$9,0),IF(AND(ISNUMBER(Formações!$C$10),A140&gt;=Formações!$C$10),Formações!$B$10,0),IF(AND(ISNUMBER(Formações!$C$11),A140&gt;=Formações!$C$11),Formações!$B$11,0),IF(AND(ISNUMBER(Formações!$C$12),A140&gt;=Formações!$C$12),Formações!$B$12,0))</f>
        <v>0</v>
      </c>
      <c r="E140">
        <v>31</v>
      </c>
      <c r="F140" s="8">
        <f t="shared" si="2"/>
        <v>0</v>
      </c>
    </row>
    <row r="141" spans="1:6">
      <c r="A141" s="1">
        <v>44695</v>
      </c>
      <c r="B141" s="16">
        <v>44682</v>
      </c>
      <c r="C141" s="8">
        <f>IFERROR(LOOKUP(2,1/((Vencimentos!$B$8:$B$37&lt;=A141)*(Vencimentos!$B$8:$B$37&lt;&gt;"")*(Vencimentos!$C$8:$C$37&lt;&gt;"")),Vencimentos!$C$8:$C$37),0)</f>
        <v>0</v>
      </c>
      <c r="D141" s="10">
        <f>MAX(IF(AND(ISNUMBER(Formações!$C$8),A141&gt;=Formações!$C$8),Formações!$B$8,0),IF(AND(ISNUMBER(Formações!$C$9),A141&gt;=Formações!$C$9),Formações!$B$9,0),IF(AND(ISNUMBER(Formações!$C$10),A141&gt;=Formações!$C$10),Formações!$B$10,0),IF(AND(ISNUMBER(Formações!$C$11),A141&gt;=Formações!$C$11),Formações!$B$11,0),IF(AND(ISNUMBER(Formações!$C$12),A141&gt;=Formações!$C$12),Formações!$B$12,0))</f>
        <v>0</v>
      </c>
      <c r="E141">
        <v>31</v>
      </c>
      <c r="F141" s="8">
        <f t="shared" si="2"/>
        <v>0</v>
      </c>
    </row>
    <row r="142" spans="1:6">
      <c r="A142" s="1">
        <v>44696</v>
      </c>
      <c r="B142" s="16">
        <v>44682</v>
      </c>
      <c r="C142" s="8">
        <f>IFERROR(LOOKUP(2,1/((Vencimentos!$B$8:$B$37&lt;=A142)*(Vencimentos!$B$8:$B$37&lt;&gt;"")*(Vencimentos!$C$8:$C$37&lt;&gt;"")),Vencimentos!$C$8:$C$37),0)</f>
        <v>0</v>
      </c>
      <c r="D142" s="10">
        <f>MAX(IF(AND(ISNUMBER(Formações!$C$8),A142&gt;=Formações!$C$8),Formações!$B$8,0),IF(AND(ISNUMBER(Formações!$C$9),A142&gt;=Formações!$C$9),Formações!$B$9,0),IF(AND(ISNUMBER(Formações!$C$10),A142&gt;=Formações!$C$10),Formações!$B$10,0),IF(AND(ISNUMBER(Formações!$C$11),A142&gt;=Formações!$C$11),Formações!$B$11,0),IF(AND(ISNUMBER(Formações!$C$12),A142&gt;=Formações!$C$12),Formações!$B$12,0))</f>
        <v>0</v>
      </c>
      <c r="E142">
        <v>31</v>
      </c>
      <c r="F142" s="8">
        <f t="shared" si="2"/>
        <v>0</v>
      </c>
    </row>
    <row r="143" spans="1:6">
      <c r="A143" s="1">
        <v>44697</v>
      </c>
      <c r="B143" s="16">
        <v>44682</v>
      </c>
      <c r="C143" s="8">
        <f>IFERROR(LOOKUP(2,1/((Vencimentos!$B$8:$B$37&lt;=A143)*(Vencimentos!$B$8:$B$37&lt;&gt;"")*(Vencimentos!$C$8:$C$37&lt;&gt;"")),Vencimentos!$C$8:$C$37),0)</f>
        <v>0</v>
      </c>
      <c r="D143" s="10">
        <f>MAX(IF(AND(ISNUMBER(Formações!$C$8),A143&gt;=Formações!$C$8),Formações!$B$8,0),IF(AND(ISNUMBER(Formações!$C$9),A143&gt;=Formações!$C$9),Formações!$B$9,0),IF(AND(ISNUMBER(Formações!$C$10),A143&gt;=Formações!$C$10),Formações!$B$10,0),IF(AND(ISNUMBER(Formações!$C$11),A143&gt;=Formações!$C$11),Formações!$B$11,0),IF(AND(ISNUMBER(Formações!$C$12),A143&gt;=Formações!$C$12),Formações!$B$12,0))</f>
        <v>0</v>
      </c>
      <c r="E143">
        <v>31</v>
      </c>
      <c r="F143" s="8">
        <f t="shared" si="2"/>
        <v>0</v>
      </c>
    </row>
    <row r="144" spans="1:6">
      <c r="A144" s="1">
        <v>44698</v>
      </c>
      <c r="B144" s="16">
        <v>44682</v>
      </c>
      <c r="C144" s="8">
        <f>IFERROR(LOOKUP(2,1/((Vencimentos!$B$8:$B$37&lt;=A144)*(Vencimentos!$B$8:$B$37&lt;&gt;"")*(Vencimentos!$C$8:$C$37&lt;&gt;"")),Vencimentos!$C$8:$C$37),0)</f>
        <v>0</v>
      </c>
      <c r="D144" s="10">
        <f>MAX(IF(AND(ISNUMBER(Formações!$C$8),A144&gt;=Formações!$C$8),Formações!$B$8,0),IF(AND(ISNUMBER(Formações!$C$9),A144&gt;=Formações!$C$9),Formações!$B$9,0),IF(AND(ISNUMBER(Formações!$C$10),A144&gt;=Formações!$C$10),Formações!$B$10,0),IF(AND(ISNUMBER(Formações!$C$11),A144&gt;=Formações!$C$11),Formações!$B$11,0),IF(AND(ISNUMBER(Formações!$C$12),A144&gt;=Formações!$C$12),Formações!$B$12,0))</f>
        <v>0</v>
      </c>
      <c r="E144">
        <v>31</v>
      </c>
      <c r="F144" s="8">
        <f t="shared" si="2"/>
        <v>0</v>
      </c>
    </row>
    <row r="145" spans="1:6">
      <c r="A145" s="1">
        <v>44699</v>
      </c>
      <c r="B145" s="16">
        <v>44682</v>
      </c>
      <c r="C145" s="8">
        <f>IFERROR(LOOKUP(2,1/((Vencimentos!$B$8:$B$37&lt;=A145)*(Vencimentos!$B$8:$B$37&lt;&gt;"")*(Vencimentos!$C$8:$C$37&lt;&gt;"")),Vencimentos!$C$8:$C$37),0)</f>
        <v>0</v>
      </c>
      <c r="D145" s="10">
        <f>MAX(IF(AND(ISNUMBER(Formações!$C$8),A145&gt;=Formações!$C$8),Formações!$B$8,0),IF(AND(ISNUMBER(Formações!$C$9),A145&gt;=Formações!$C$9),Formações!$B$9,0),IF(AND(ISNUMBER(Formações!$C$10),A145&gt;=Formações!$C$10),Formações!$B$10,0),IF(AND(ISNUMBER(Formações!$C$11),A145&gt;=Formações!$C$11),Formações!$B$11,0),IF(AND(ISNUMBER(Formações!$C$12),A145&gt;=Formações!$C$12),Formações!$B$12,0))</f>
        <v>0</v>
      </c>
      <c r="E145">
        <v>31</v>
      </c>
      <c r="F145" s="8">
        <f t="shared" si="2"/>
        <v>0</v>
      </c>
    </row>
    <row r="146" spans="1:6">
      <c r="A146" s="1">
        <v>44700</v>
      </c>
      <c r="B146" s="16">
        <v>44682</v>
      </c>
      <c r="C146" s="8">
        <f>IFERROR(LOOKUP(2,1/((Vencimentos!$B$8:$B$37&lt;=A146)*(Vencimentos!$B$8:$B$37&lt;&gt;"")*(Vencimentos!$C$8:$C$37&lt;&gt;"")),Vencimentos!$C$8:$C$37),0)</f>
        <v>0</v>
      </c>
      <c r="D146" s="10">
        <f>MAX(IF(AND(ISNUMBER(Formações!$C$8),A146&gt;=Formações!$C$8),Formações!$B$8,0),IF(AND(ISNUMBER(Formações!$C$9),A146&gt;=Formações!$C$9),Formações!$B$9,0),IF(AND(ISNUMBER(Formações!$C$10),A146&gt;=Formações!$C$10),Formações!$B$10,0),IF(AND(ISNUMBER(Formações!$C$11),A146&gt;=Formações!$C$11),Formações!$B$11,0),IF(AND(ISNUMBER(Formações!$C$12),A146&gt;=Formações!$C$12),Formações!$B$12,0))</f>
        <v>0</v>
      </c>
      <c r="E146">
        <v>31</v>
      </c>
      <c r="F146" s="8">
        <f t="shared" si="2"/>
        <v>0</v>
      </c>
    </row>
    <row r="147" spans="1:6">
      <c r="A147" s="1">
        <v>44701</v>
      </c>
      <c r="B147" s="16">
        <v>44682</v>
      </c>
      <c r="C147" s="8">
        <f>IFERROR(LOOKUP(2,1/((Vencimentos!$B$8:$B$37&lt;=A147)*(Vencimentos!$B$8:$B$37&lt;&gt;"")*(Vencimentos!$C$8:$C$37&lt;&gt;"")),Vencimentos!$C$8:$C$37),0)</f>
        <v>0</v>
      </c>
      <c r="D147" s="10">
        <f>MAX(IF(AND(ISNUMBER(Formações!$C$8),A147&gt;=Formações!$C$8),Formações!$B$8,0),IF(AND(ISNUMBER(Formações!$C$9),A147&gt;=Formações!$C$9),Formações!$B$9,0),IF(AND(ISNUMBER(Formações!$C$10),A147&gt;=Formações!$C$10),Formações!$B$10,0),IF(AND(ISNUMBER(Formações!$C$11),A147&gt;=Formações!$C$11),Formações!$B$11,0),IF(AND(ISNUMBER(Formações!$C$12),A147&gt;=Formações!$C$12),Formações!$B$12,0))</f>
        <v>0</v>
      </c>
      <c r="E147">
        <v>31</v>
      </c>
      <c r="F147" s="8">
        <f t="shared" si="2"/>
        <v>0</v>
      </c>
    </row>
    <row r="148" spans="1:6">
      <c r="A148" s="1">
        <v>44702</v>
      </c>
      <c r="B148" s="16">
        <v>44682</v>
      </c>
      <c r="C148" s="8">
        <f>IFERROR(LOOKUP(2,1/((Vencimentos!$B$8:$B$37&lt;=A148)*(Vencimentos!$B$8:$B$37&lt;&gt;"")*(Vencimentos!$C$8:$C$37&lt;&gt;"")),Vencimentos!$C$8:$C$37),0)</f>
        <v>0</v>
      </c>
      <c r="D148" s="10">
        <f>MAX(IF(AND(ISNUMBER(Formações!$C$8),A148&gt;=Formações!$C$8),Formações!$B$8,0),IF(AND(ISNUMBER(Formações!$C$9),A148&gt;=Formações!$C$9),Formações!$B$9,0),IF(AND(ISNUMBER(Formações!$C$10),A148&gt;=Formações!$C$10),Formações!$B$10,0),IF(AND(ISNUMBER(Formações!$C$11),A148&gt;=Formações!$C$11),Formações!$B$11,0),IF(AND(ISNUMBER(Formações!$C$12),A148&gt;=Formações!$C$12),Formações!$B$12,0))</f>
        <v>0</v>
      </c>
      <c r="E148">
        <v>31</v>
      </c>
      <c r="F148" s="8">
        <f t="shared" si="2"/>
        <v>0</v>
      </c>
    </row>
    <row r="149" spans="1:6">
      <c r="A149" s="1">
        <v>44703</v>
      </c>
      <c r="B149" s="16">
        <v>44682</v>
      </c>
      <c r="C149" s="8">
        <f>IFERROR(LOOKUP(2,1/((Vencimentos!$B$8:$B$37&lt;=A149)*(Vencimentos!$B$8:$B$37&lt;&gt;"")*(Vencimentos!$C$8:$C$37&lt;&gt;"")),Vencimentos!$C$8:$C$37),0)</f>
        <v>0</v>
      </c>
      <c r="D149" s="10">
        <f>MAX(IF(AND(ISNUMBER(Formações!$C$8),A149&gt;=Formações!$C$8),Formações!$B$8,0),IF(AND(ISNUMBER(Formações!$C$9),A149&gt;=Formações!$C$9),Formações!$B$9,0),IF(AND(ISNUMBER(Formações!$C$10),A149&gt;=Formações!$C$10),Formações!$B$10,0),IF(AND(ISNUMBER(Formações!$C$11),A149&gt;=Formações!$C$11),Formações!$B$11,0),IF(AND(ISNUMBER(Formações!$C$12),A149&gt;=Formações!$C$12),Formações!$B$12,0))</f>
        <v>0</v>
      </c>
      <c r="E149">
        <v>31</v>
      </c>
      <c r="F149" s="8">
        <f t="shared" si="2"/>
        <v>0</v>
      </c>
    </row>
    <row r="150" spans="1:6">
      <c r="A150" s="1">
        <v>44704</v>
      </c>
      <c r="B150" s="16">
        <v>44682</v>
      </c>
      <c r="C150" s="8">
        <f>IFERROR(LOOKUP(2,1/((Vencimentos!$B$8:$B$37&lt;=A150)*(Vencimentos!$B$8:$B$37&lt;&gt;"")*(Vencimentos!$C$8:$C$37&lt;&gt;"")),Vencimentos!$C$8:$C$37),0)</f>
        <v>0</v>
      </c>
      <c r="D150" s="10">
        <f>MAX(IF(AND(ISNUMBER(Formações!$C$8),A150&gt;=Formações!$C$8),Formações!$B$8,0),IF(AND(ISNUMBER(Formações!$C$9),A150&gt;=Formações!$C$9),Formações!$B$9,0),IF(AND(ISNUMBER(Formações!$C$10),A150&gt;=Formações!$C$10),Formações!$B$10,0),IF(AND(ISNUMBER(Formações!$C$11),A150&gt;=Formações!$C$11),Formações!$B$11,0),IF(AND(ISNUMBER(Formações!$C$12),A150&gt;=Formações!$C$12),Formações!$B$12,0))</f>
        <v>0</v>
      </c>
      <c r="E150">
        <v>31</v>
      </c>
      <c r="F150" s="8">
        <f t="shared" si="2"/>
        <v>0</v>
      </c>
    </row>
    <row r="151" spans="1:6">
      <c r="A151" s="1">
        <v>44705</v>
      </c>
      <c r="B151" s="16">
        <v>44682</v>
      </c>
      <c r="C151" s="8">
        <f>IFERROR(LOOKUP(2,1/((Vencimentos!$B$8:$B$37&lt;=A151)*(Vencimentos!$B$8:$B$37&lt;&gt;"")*(Vencimentos!$C$8:$C$37&lt;&gt;"")),Vencimentos!$C$8:$C$37),0)</f>
        <v>0</v>
      </c>
      <c r="D151" s="10">
        <f>MAX(IF(AND(ISNUMBER(Formações!$C$8),A151&gt;=Formações!$C$8),Formações!$B$8,0),IF(AND(ISNUMBER(Formações!$C$9),A151&gt;=Formações!$C$9),Formações!$B$9,0),IF(AND(ISNUMBER(Formações!$C$10),A151&gt;=Formações!$C$10),Formações!$B$10,0),IF(AND(ISNUMBER(Formações!$C$11),A151&gt;=Formações!$C$11),Formações!$B$11,0),IF(AND(ISNUMBER(Formações!$C$12),A151&gt;=Formações!$C$12),Formações!$B$12,0))</f>
        <v>0</v>
      </c>
      <c r="E151">
        <v>31</v>
      </c>
      <c r="F151" s="8">
        <f t="shared" si="2"/>
        <v>0</v>
      </c>
    </row>
    <row r="152" spans="1:6">
      <c r="A152" s="1">
        <v>44706</v>
      </c>
      <c r="B152" s="16">
        <v>44682</v>
      </c>
      <c r="C152" s="8">
        <f>IFERROR(LOOKUP(2,1/((Vencimentos!$B$8:$B$37&lt;=A152)*(Vencimentos!$B$8:$B$37&lt;&gt;"")*(Vencimentos!$C$8:$C$37&lt;&gt;"")),Vencimentos!$C$8:$C$37),0)</f>
        <v>0</v>
      </c>
      <c r="D152" s="10">
        <f>MAX(IF(AND(ISNUMBER(Formações!$C$8),A152&gt;=Formações!$C$8),Formações!$B$8,0),IF(AND(ISNUMBER(Formações!$C$9),A152&gt;=Formações!$C$9),Formações!$B$9,0),IF(AND(ISNUMBER(Formações!$C$10),A152&gt;=Formações!$C$10),Formações!$B$10,0),IF(AND(ISNUMBER(Formações!$C$11),A152&gt;=Formações!$C$11),Formações!$B$11,0),IF(AND(ISNUMBER(Formações!$C$12),A152&gt;=Formações!$C$12),Formações!$B$12,0))</f>
        <v>0</v>
      </c>
      <c r="E152">
        <v>31</v>
      </c>
      <c r="F152" s="8">
        <f t="shared" si="2"/>
        <v>0</v>
      </c>
    </row>
    <row r="153" spans="1:6">
      <c r="A153" s="1">
        <v>44707</v>
      </c>
      <c r="B153" s="16">
        <v>44682</v>
      </c>
      <c r="C153" s="8">
        <f>IFERROR(LOOKUP(2,1/((Vencimentos!$B$8:$B$37&lt;=A153)*(Vencimentos!$B$8:$B$37&lt;&gt;"")*(Vencimentos!$C$8:$C$37&lt;&gt;"")),Vencimentos!$C$8:$C$37),0)</f>
        <v>0</v>
      </c>
      <c r="D153" s="10">
        <f>MAX(IF(AND(ISNUMBER(Formações!$C$8),A153&gt;=Formações!$C$8),Formações!$B$8,0),IF(AND(ISNUMBER(Formações!$C$9),A153&gt;=Formações!$C$9),Formações!$B$9,0),IF(AND(ISNUMBER(Formações!$C$10),A153&gt;=Formações!$C$10),Formações!$B$10,0),IF(AND(ISNUMBER(Formações!$C$11),A153&gt;=Formações!$C$11),Formações!$B$11,0),IF(AND(ISNUMBER(Formações!$C$12),A153&gt;=Formações!$C$12),Formações!$B$12,0))</f>
        <v>0</v>
      </c>
      <c r="E153">
        <v>31</v>
      </c>
      <c r="F153" s="8">
        <f t="shared" si="2"/>
        <v>0</v>
      </c>
    </row>
    <row r="154" spans="1:6">
      <c r="A154" s="1">
        <v>44708</v>
      </c>
      <c r="B154" s="16">
        <v>44682</v>
      </c>
      <c r="C154" s="8">
        <f>IFERROR(LOOKUP(2,1/((Vencimentos!$B$8:$B$37&lt;=A154)*(Vencimentos!$B$8:$B$37&lt;&gt;"")*(Vencimentos!$C$8:$C$37&lt;&gt;"")),Vencimentos!$C$8:$C$37),0)</f>
        <v>0</v>
      </c>
      <c r="D154" s="10">
        <f>MAX(IF(AND(ISNUMBER(Formações!$C$8),A154&gt;=Formações!$C$8),Formações!$B$8,0),IF(AND(ISNUMBER(Formações!$C$9),A154&gt;=Formações!$C$9),Formações!$B$9,0),IF(AND(ISNUMBER(Formações!$C$10),A154&gt;=Formações!$C$10),Formações!$B$10,0),IF(AND(ISNUMBER(Formações!$C$11),A154&gt;=Formações!$C$11),Formações!$B$11,0),IF(AND(ISNUMBER(Formações!$C$12),A154&gt;=Formações!$C$12),Formações!$B$12,0))</f>
        <v>0</v>
      </c>
      <c r="E154">
        <v>31</v>
      </c>
      <c r="F154" s="8">
        <f t="shared" si="2"/>
        <v>0</v>
      </c>
    </row>
    <row r="155" spans="1:6">
      <c r="A155" s="1">
        <v>44709</v>
      </c>
      <c r="B155" s="16">
        <v>44682</v>
      </c>
      <c r="C155" s="8">
        <f>IFERROR(LOOKUP(2,1/((Vencimentos!$B$8:$B$37&lt;=A155)*(Vencimentos!$B$8:$B$37&lt;&gt;"")*(Vencimentos!$C$8:$C$37&lt;&gt;"")),Vencimentos!$C$8:$C$37),0)</f>
        <v>0</v>
      </c>
      <c r="D155" s="10">
        <f>MAX(IF(AND(ISNUMBER(Formações!$C$8),A155&gt;=Formações!$C$8),Formações!$B$8,0),IF(AND(ISNUMBER(Formações!$C$9),A155&gt;=Formações!$C$9),Formações!$B$9,0),IF(AND(ISNUMBER(Formações!$C$10),A155&gt;=Formações!$C$10),Formações!$B$10,0),IF(AND(ISNUMBER(Formações!$C$11),A155&gt;=Formações!$C$11),Formações!$B$11,0),IF(AND(ISNUMBER(Formações!$C$12),A155&gt;=Formações!$C$12),Formações!$B$12,0))</f>
        <v>0</v>
      </c>
      <c r="E155">
        <v>31</v>
      </c>
      <c r="F155" s="8">
        <f t="shared" si="2"/>
        <v>0</v>
      </c>
    </row>
    <row r="156" spans="1:6">
      <c r="A156" s="1">
        <v>44710</v>
      </c>
      <c r="B156" s="16">
        <v>44682</v>
      </c>
      <c r="C156" s="8">
        <f>IFERROR(LOOKUP(2,1/((Vencimentos!$B$8:$B$37&lt;=A156)*(Vencimentos!$B$8:$B$37&lt;&gt;"")*(Vencimentos!$C$8:$C$37&lt;&gt;"")),Vencimentos!$C$8:$C$37),0)</f>
        <v>0</v>
      </c>
      <c r="D156" s="10">
        <f>MAX(IF(AND(ISNUMBER(Formações!$C$8),A156&gt;=Formações!$C$8),Formações!$B$8,0),IF(AND(ISNUMBER(Formações!$C$9),A156&gt;=Formações!$C$9),Formações!$B$9,0),IF(AND(ISNUMBER(Formações!$C$10),A156&gt;=Formações!$C$10),Formações!$B$10,0),IF(AND(ISNUMBER(Formações!$C$11),A156&gt;=Formações!$C$11),Formações!$B$11,0),IF(AND(ISNUMBER(Formações!$C$12),A156&gt;=Formações!$C$12),Formações!$B$12,0))</f>
        <v>0</v>
      </c>
      <c r="E156">
        <v>31</v>
      </c>
      <c r="F156" s="8">
        <f t="shared" si="2"/>
        <v>0</v>
      </c>
    </row>
    <row r="157" spans="1:6">
      <c r="A157" s="1">
        <v>44711</v>
      </c>
      <c r="B157" s="16">
        <v>44682</v>
      </c>
      <c r="C157" s="8">
        <f>IFERROR(LOOKUP(2,1/((Vencimentos!$B$8:$B$37&lt;=A157)*(Vencimentos!$B$8:$B$37&lt;&gt;"")*(Vencimentos!$C$8:$C$37&lt;&gt;"")),Vencimentos!$C$8:$C$37),0)</f>
        <v>0</v>
      </c>
      <c r="D157" s="10">
        <f>MAX(IF(AND(ISNUMBER(Formações!$C$8),A157&gt;=Formações!$C$8),Formações!$B$8,0),IF(AND(ISNUMBER(Formações!$C$9),A157&gt;=Formações!$C$9),Formações!$B$9,0),IF(AND(ISNUMBER(Formações!$C$10),A157&gt;=Formações!$C$10),Formações!$B$10,0),IF(AND(ISNUMBER(Formações!$C$11),A157&gt;=Formações!$C$11),Formações!$B$11,0),IF(AND(ISNUMBER(Formações!$C$12),A157&gt;=Formações!$C$12),Formações!$B$12,0))</f>
        <v>0</v>
      </c>
      <c r="E157">
        <v>31</v>
      </c>
      <c r="F157" s="8">
        <f t="shared" si="2"/>
        <v>0</v>
      </c>
    </row>
    <row r="158" spans="1:6">
      <c r="A158" s="1">
        <v>44712</v>
      </c>
      <c r="B158" s="16">
        <v>44682</v>
      </c>
      <c r="C158" s="8">
        <f>IFERROR(LOOKUP(2,1/((Vencimentos!$B$8:$B$37&lt;=A158)*(Vencimentos!$B$8:$B$37&lt;&gt;"")*(Vencimentos!$C$8:$C$37&lt;&gt;"")),Vencimentos!$C$8:$C$37),0)</f>
        <v>0</v>
      </c>
      <c r="D158" s="10">
        <f>MAX(IF(AND(ISNUMBER(Formações!$C$8),A158&gt;=Formações!$C$8),Formações!$B$8,0),IF(AND(ISNUMBER(Formações!$C$9),A158&gt;=Formações!$C$9),Formações!$B$9,0),IF(AND(ISNUMBER(Formações!$C$10),A158&gt;=Formações!$C$10),Formações!$B$10,0),IF(AND(ISNUMBER(Formações!$C$11),A158&gt;=Formações!$C$11),Formações!$B$11,0),IF(AND(ISNUMBER(Formações!$C$12),A158&gt;=Formações!$C$12),Formações!$B$12,0))</f>
        <v>0</v>
      </c>
      <c r="E158">
        <v>31</v>
      </c>
      <c r="F158" s="8">
        <f t="shared" si="2"/>
        <v>0</v>
      </c>
    </row>
    <row r="159" spans="1:6">
      <c r="A159" s="1">
        <v>44713</v>
      </c>
      <c r="B159" s="16">
        <v>44713</v>
      </c>
      <c r="C159" s="8">
        <f>IFERROR(LOOKUP(2,1/((Vencimentos!$B$8:$B$37&lt;=A159)*(Vencimentos!$B$8:$B$37&lt;&gt;"")*(Vencimentos!$C$8:$C$37&lt;&gt;"")),Vencimentos!$C$8:$C$37),0)</f>
        <v>0</v>
      </c>
      <c r="D159" s="10">
        <f>MAX(IF(AND(ISNUMBER(Formações!$C$8),A159&gt;=Formações!$C$8),Formações!$B$8,0),IF(AND(ISNUMBER(Formações!$C$9),A159&gt;=Formações!$C$9),Formações!$B$9,0),IF(AND(ISNUMBER(Formações!$C$10),A159&gt;=Formações!$C$10),Formações!$B$10,0),IF(AND(ISNUMBER(Formações!$C$11),A159&gt;=Formações!$C$11),Formações!$B$11,0),IF(AND(ISNUMBER(Formações!$C$12),A159&gt;=Formações!$C$12),Formações!$B$12,0))</f>
        <v>0</v>
      </c>
      <c r="E159">
        <v>30</v>
      </c>
      <c r="F159" s="8">
        <f t="shared" si="2"/>
        <v>0</v>
      </c>
    </row>
    <row r="160" spans="1:6">
      <c r="A160" s="1">
        <v>44714</v>
      </c>
      <c r="B160" s="16">
        <v>44713</v>
      </c>
      <c r="C160" s="8">
        <f>IFERROR(LOOKUP(2,1/((Vencimentos!$B$8:$B$37&lt;=A160)*(Vencimentos!$B$8:$B$37&lt;&gt;"")*(Vencimentos!$C$8:$C$37&lt;&gt;"")),Vencimentos!$C$8:$C$37),0)</f>
        <v>0</v>
      </c>
      <c r="D160" s="10">
        <f>MAX(IF(AND(ISNUMBER(Formações!$C$8),A160&gt;=Formações!$C$8),Formações!$B$8,0),IF(AND(ISNUMBER(Formações!$C$9),A160&gt;=Formações!$C$9),Formações!$B$9,0),IF(AND(ISNUMBER(Formações!$C$10),A160&gt;=Formações!$C$10),Formações!$B$10,0),IF(AND(ISNUMBER(Formações!$C$11),A160&gt;=Formações!$C$11),Formações!$B$11,0),IF(AND(ISNUMBER(Formações!$C$12),A160&gt;=Formações!$C$12),Formações!$B$12,0))</f>
        <v>0</v>
      </c>
      <c r="E160">
        <v>30</v>
      </c>
      <c r="F160" s="8">
        <f t="shared" si="2"/>
        <v>0</v>
      </c>
    </row>
    <row r="161" spans="1:6">
      <c r="A161" s="1">
        <v>44715</v>
      </c>
      <c r="B161" s="16">
        <v>44713</v>
      </c>
      <c r="C161" s="8">
        <f>IFERROR(LOOKUP(2,1/((Vencimentos!$B$8:$B$37&lt;=A161)*(Vencimentos!$B$8:$B$37&lt;&gt;"")*(Vencimentos!$C$8:$C$37&lt;&gt;"")),Vencimentos!$C$8:$C$37),0)</f>
        <v>0</v>
      </c>
      <c r="D161" s="10">
        <f>MAX(IF(AND(ISNUMBER(Formações!$C$8),A161&gt;=Formações!$C$8),Formações!$B$8,0),IF(AND(ISNUMBER(Formações!$C$9),A161&gt;=Formações!$C$9),Formações!$B$9,0),IF(AND(ISNUMBER(Formações!$C$10),A161&gt;=Formações!$C$10),Formações!$B$10,0),IF(AND(ISNUMBER(Formações!$C$11),A161&gt;=Formações!$C$11),Formações!$B$11,0),IF(AND(ISNUMBER(Formações!$C$12),A161&gt;=Formações!$C$12),Formações!$B$12,0))</f>
        <v>0</v>
      </c>
      <c r="E161">
        <v>30</v>
      </c>
      <c r="F161" s="8">
        <f t="shared" si="2"/>
        <v>0</v>
      </c>
    </row>
    <row r="162" spans="1:6">
      <c r="A162" s="1">
        <v>44716</v>
      </c>
      <c r="B162" s="16">
        <v>44713</v>
      </c>
      <c r="C162" s="8">
        <f>IFERROR(LOOKUP(2,1/((Vencimentos!$B$8:$B$37&lt;=A162)*(Vencimentos!$B$8:$B$37&lt;&gt;"")*(Vencimentos!$C$8:$C$37&lt;&gt;"")),Vencimentos!$C$8:$C$37),0)</f>
        <v>0</v>
      </c>
      <c r="D162" s="10">
        <f>MAX(IF(AND(ISNUMBER(Formações!$C$8),A162&gt;=Formações!$C$8),Formações!$B$8,0),IF(AND(ISNUMBER(Formações!$C$9),A162&gt;=Formações!$C$9),Formações!$B$9,0),IF(AND(ISNUMBER(Formações!$C$10),A162&gt;=Formações!$C$10),Formações!$B$10,0),IF(AND(ISNUMBER(Formações!$C$11),A162&gt;=Formações!$C$11),Formações!$B$11,0),IF(AND(ISNUMBER(Formações!$C$12),A162&gt;=Formações!$C$12),Formações!$B$12,0))</f>
        <v>0</v>
      </c>
      <c r="E162">
        <v>30</v>
      </c>
      <c r="F162" s="8">
        <f t="shared" si="2"/>
        <v>0</v>
      </c>
    </row>
    <row r="163" spans="1:6">
      <c r="A163" s="1">
        <v>44717</v>
      </c>
      <c r="B163" s="16">
        <v>44713</v>
      </c>
      <c r="C163" s="8">
        <f>IFERROR(LOOKUP(2,1/((Vencimentos!$B$8:$B$37&lt;=A163)*(Vencimentos!$B$8:$B$37&lt;&gt;"")*(Vencimentos!$C$8:$C$37&lt;&gt;"")),Vencimentos!$C$8:$C$37),0)</f>
        <v>0</v>
      </c>
      <c r="D163" s="10">
        <f>MAX(IF(AND(ISNUMBER(Formações!$C$8),A163&gt;=Formações!$C$8),Formações!$B$8,0),IF(AND(ISNUMBER(Formações!$C$9),A163&gt;=Formações!$C$9),Formações!$B$9,0),IF(AND(ISNUMBER(Formações!$C$10),A163&gt;=Formações!$C$10),Formações!$B$10,0),IF(AND(ISNUMBER(Formações!$C$11),A163&gt;=Formações!$C$11),Formações!$B$11,0),IF(AND(ISNUMBER(Formações!$C$12),A163&gt;=Formações!$C$12),Formações!$B$12,0))</f>
        <v>0</v>
      </c>
      <c r="E163">
        <v>30</v>
      </c>
      <c r="F163" s="8">
        <f t="shared" si="2"/>
        <v>0</v>
      </c>
    </row>
    <row r="164" spans="1:6">
      <c r="A164" s="1">
        <v>44718</v>
      </c>
      <c r="B164" s="16">
        <v>44713</v>
      </c>
      <c r="C164" s="8">
        <f>IFERROR(LOOKUP(2,1/((Vencimentos!$B$8:$B$37&lt;=A164)*(Vencimentos!$B$8:$B$37&lt;&gt;"")*(Vencimentos!$C$8:$C$37&lt;&gt;"")),Vencimentos!$C$8:$C$37),0)</f>
        <v>0</v>
      </c>
      <c r="D164" s="10">
        <f>MAX(IF(AND(ISNUMBER(Formações!$C$8),A164&gt;=Formações!$C$8),Formações!$B$8,0),IF(AND(ISNUMBER(Formações!$C$9),A164&gt;=Formações!$C$9),Formações!$B$9,0),IF(AND(ISNUMBER(Formações!$C$10),A164&gt;=Formações!$C$10),Formações!$B$10,0),IF(AND(ISNUMBER(Formações!$C$11),A164&gt;=Formações!$C$11),Formações!$B$11,0),IF(AND(ISNUMBER(Formações!$C$12),A164&gt;=Formações!$C$12),Formações!$B$12,0))</f>
        <v>0</v>
      </c>
      <c r="E164">
        <v>30</v>
      </c>
      <c r="F164" s="8">
        <f t="shared" si="2"/>
        <v>0</v>
      </c>
    </row>
    <row r="165" spans="1:6">
      <c r="A165" s="1">
        <v>44719</v>
      </c>
      <c r="B165" s="16">
        <v>44713</v>
      </c>
      <c r="C165" s="8">
        <f>IFERROR(LOOKUP(2,1/((Vencimentos!$B$8:$B$37&lt;=A165)*(Vencimentos!$B$8:$B$37&lt;&gt;"")*(Vencimentos!$C$8:$C$37&lt;&gt;"")),Vencimentos!$C$8:$C$37),0)</f>
        <v>0</v>
      </c>
      <c r="D165" s="10">
        <f>MAX(IF(AND(ISNUMBER(Formações!$C$8),A165&gt;=Formações!$C$8),Formações!$B$8,0),IF(AND(ISNUMBER(Formações!$C$9),A165&gt;=Formações!$C$9),Formações!$B$9,0),IF(AND(ISNUMBER(Formações!$C$10),A165&gt;=Formações!$C$10),Formações!$B$10,0),IF(AND(ISNUMBER(Formações!$C$11),A165&gt;=Formações!$C$11),Formações!$B$11,0),IF(AND(ISNUMBER(Formações!$C$12),A165&gt;=Formações!$C$12),Formações!$B$12,0))</f>
        <v>0</v>
      </c>
      <c r="E165">
        <v>30</v>
      </c>
      <c r="F165" s="8">
        <f t="shared" si="2"/>
        <v>0</v>
      </c>
    </row>
    <row r="166" spans="1:6">
      <c r="A166" s="1">
        <v>44720</v>
      </c>
      <c r="B166" s="16">
        <v>44713</v>
      </c>
      <c r="C166" s="8">
        <f>IFERROR(LOOKUP(2,1/((Vencimentos!$B$8:$B$37&lt;=A166)*(Vencimentos!$B$8:$B$37&lt;&gt;"")*(Vencimentos!$C$8:$C$37&lt;&gt;"")),Vencimentos!$C$8:$C$37),0)</f>
        <v>0</v>
      </c>
      <c r="D166" s="10">
        <f>MAX(IF(AND(ISNUMBER(Formações!$C$8),A166&gt;=Formações!$C$8),Formações!$B$8,0),IF(AND(ISNUMBER(Formações!$C$9),A166&gt;=Formações!$C$9),Formações!$B$9,0),IF(AND(ISNUMBER(Formações!$C$10),A166&gt;=Formações!$C$10),Formações!$B$10,0),IF(AND(ISNUMBER(Formações!$C$11),A166&gt;=Formações!$C$11),Formações!$B$11,0),IF(AND(ISNUMBER(Formações!$C$12),A166&gt;=Formações!$C$12),Formações!$B$12,0))</f>
        <v>0</v>
      </c>
      <c r="E166">
        <v>30</v>
      </c>
      <c r="F166" s="8">
        <f t="shared" si="2"/>
        <v>0</v>
      </c>
    </row>
    <row r="167" spans="1:6">
      <c r="A167" s="1">
        <v>44721</v>
      </c>
      <c r="B167" s="16">
        <v>44713</v>
      </c>
      <c r="C167" s="8">
        <f>IFERROR(LOOKUP(2,1/((Vencimentos!$B$8:$B$37&lt;=A167)*(Vencimentos!$B$8:$B$37&lt;&gt;"")*(Vencimentos!$C$8:$C$37&lt;&gt;"")),Vencimentos!$C$8:$C$37),0)</f>
        <v>0</v>
      </c>
      <c r="D167" s="10">
        <f>MAX(IF(AND(ISNUMBER(Formações!$C$8),A167&gt;=Formações!$C$8),Formações!$B$8,0),IF(AND(ISNUMBER(Formações!$C$9),A167&gt;=Formações!$C$9),Formações!$B$9,0),IF(AND(ISNUMBER(Formações!$C$10),A167&gt;=Formações!$C$10),Formações!$B$10,0),IF(AND(ISNUMBER(Formações!$C$11),A167&gt;=Formações!$C$11),Formações!$B$11,0),IF(AND(ISNUMBER(Formações!$C$12),A167&gt;=Formações!$C$12),Formações!$B$12,0))</f>
        <v>0</v>
      </c>
      <c r="E167">
        <v>30</v>
      </c>
      <c r="F167" s="8">
        <f t="shared" si="2"/>
        <v>0</v>
      </c>
    </row>
    <row r="168" spans="1:6">
      <c r="A168" s="1">
        <v>44722</v>
      </c>
      <c r="B168" s="16">
        <v>44713</v>
      </c>
      <c r="C168" s="8">
        <f>IFERROR(LOOKUP(2,1/((Vencimentos!$B$8:$B$37&lt;=A168)*(Vencimentos!$B$8:$B$37&lt;&gt;"")*(Vencimentos!$C$8:$C$37&lt;&gt;"")),Vencimentos!$C$8:$C$37),0)</f>
        <v>0</v>
      </c>
      <c r="D168" s="10">
        <f>MAX(IF(AND(ISNUMBER(Formações!$C$8),A168&gt;=Formações!$C$8),Formações!$B$8,0),IF(AND(ISNUMBER(Formações!$C$9),A168&gt;=Formações!$C$9),Formações!$B$9,0),IF(AND(ISNUMBER(Formações!$C$10),A168&gt;=Formações!$C$10),Formações!$B$10,0),IF(AND(ISNUMBER(Formações!$C$11),A168&gt;=Formações!$C$11),Formações!$B$11,0),IF(AND(ISNUMBER(Formações!$C$12),A168&gt;=Formações!$C$12),Formações!$B$12,0))</f>
        <v>0</v>
      </c>
      <c r="E168">
        <v>30</v>
      </c>
      <c r="F168" s="8">
        <f t="shared" si="2"/>
        <v>0</v>
      </c>
    </row>
    <row r="169" spans="1:6">
      <c r="A169" s="1">
        <v>44723</v>
      </c>
      <c r="B169" s="16">
        <v>44713</v>
      </c>
      <c r="C169" s="8">
        <f>IFERROR(LOOKUP(2,1/((Vencimentos!$B$8:$B$37&lt;=A169)*(Vencimentos!$B$8:$B$37&lt;&gt;"")*(Vencimentos!$C$8:$C$37&lt;&gt;"")),Vencimentos!$C$8:$C$37),0)</f>
        <v>0</v>
      </c>
      <c r="D169" s="10">
        <f>MAX(IF(AND(ISNUMBER(Formações!$C$8),A169&gt;=Formações!$C$8),Formações!$B$8,0),IF(AND(ISNUMBER(Formações!$C$9),A169&gt;=Formações!$C$9),Formações!$B$9,0),IF(AND(ISNUMBER(Formações!$C$10),A169&gt;=Formações!$C$10),Formações!$B$10,0),IF(AND(ISNUMBER(Formações!$C$11),A169&gt;=Formações!$C$11),Formações!$B$11,0),IF(AND(ISNUMBER(Formações!$C$12),A169&gt;=Formações!$C$12),Formações!$B$12,0))</f>
        <v>0</v>
      </c>
      <c r="E169">
        <v>30</v>
      </c>
      <c r="F169" s="8">
        <f t="shared" si="2"/>
        <v>0</v>
      </c>
    </row>
    <row r="170" spans="1:6">
      <c r="A170" s="1">
        <v>44724</v>
      </c>
      <c r="B170" s="16">
        <v>44713</v>
      </c>
      <c r="C170" s="8">
        <f>IFERROR(LOOKUP(2,1/((Vencimentos!$B$8:$B$37&lt;=A170)*(Vencimentos!$B$8:$B$37&lt;&gt;"")*(Vencimentos!$C$8:$C$37&lt;&gt;"")),Vencimentos!$C$8:$C$37),0)</f>
        <v>0</v>
      </c>
      <c r="D170" s="10">
        <f>MAX(IF(AND(ISNUMBER(Formações!$C$8),A170&gt;=Formações!$C$8),Formações!$B$8,0),IF(AND(ISNUMBER(Formações!$C$9),A170&gt;=Formações!$C$9),Formações!$B$9,0),IF(AND(ISNUMBER(Formações!$C$10),A170&gt;=Formações!$C$10),Formações!$B$10,0),IF(AND(ISNUMBER(Formações!$C$11),A170&gt;=Formações!$C$11),Formações!$B$11,0),IF(AND(ISNUMBER(Formações!$C$12),A170&gt;=Formações!$C$12),Formações!$B$12,0))</f>
        <v>0</v>
      </c>
      <c r="E170">
        <v>30</v>
      </c>
      <c r="F170" s="8">
        <f t="shared" si="2"/>
        <v>0</v>
      </c>
    </row>
    <row r="171" spans="1:6">
      <c r="A171" s="1">
        <v>44725</v>
      </c>
      <c r="B171" s="16">
        <v>44713</v>
      </c>
      <c r="C171" s="8">
        <f>IFERROR(LOOKUP(2,1/((Vencimentos!$B$8:$B$37&lt;=A171)*(Vencimentos!$B$8:$B$37&lt;&gt;"")*(Vencimentos!$C$8:$C$37&lt;&gt;"")),Vencimentos!$C$8:$C$37),0)</f>
        <v>0</v>
      </c>
      <c r="D171" s="10">
        <f>MAX(IF(AND(ISNUMBER(Formações!$C$8),A171&gt;=Formações!$C$8),Formações!$B$8,0),IF(AND(ISNUMBER(Formações!$C$9),A171&gt;=Formações!$C$9),Formações!$B$9,0),IF(AND(ISNUMBER(Formações!$C$10),A171&gt;=Formações!$C$10),Formações!$B$10,0),IF(AND(ISNUMBER(Formações!$C$11),A171&gt;=Formações!$C$11),Formações!$B$11,0),IF(AND(ISNUMBER(Formações!$C$12),A171&gt;=Formações!$C$12),Formações!$B$12,0))</f>
        <v>0</v>
      </c>
      <c r="E171">
        <v>30</v>
      </c>
      <c r="F171" s="8">
        <f t="shared" si="2"/>
        <v>0</v>
      </c>
    </row>
    <row r="172" spans="1:6">
      <c r="A172" s="1">
        <v>44726</v>
      </c>
      <c r="B172" s="16">
        <v>44713</v>
      </c>
      <c r="C172" s="8">
        <f>IFERROR(LOOKUP(2,1/((Vencimentos!$B$8:$B$37&lt;=A172)*(Vencimentos!$B$8:$B$37&lt;&gt;"")*(Vencimentos!$C$8:$C$37&lt;&gt;"")),Vencimentos!$C$8:$C$37),0)</f>
        <v>0</v>
      </c>
      <c r="D172" s="10">
        <f>MAX(IF(AND(ISNUMBER(Formações!$C$8),A172&gt;=Formações!$C$8),Formações!$B$8,0),IF(AND(ISNUMBER(Formações!$C$9),A172&gt;=Formações!$C$9),Formações!$B$9,0),IF(AND(ISNUMBER(Formações!$C$10),A172&gt;=Formações!$C$10),Formações!$B$10,0),IF(AND(ISNUMBER(Formações!$C$11),A172&gt;=Formações!$C$11),Formações!$B$11,0),IF(AND(ISNUMBER(Formações!$C$12),A172&gt;=Formações!$C$12),Formações!$B$12,0))</f>
        <v>0</v>
      </c>
      <c r="E172">
        <v>30</v>
      </c>
      <c r="F172" s="8">
        <f t="shared" si="2"/>
        <v>0</v>
      </c>
    </row>
    <row r="173" spans="1:6">
      <c r="A173" s="1">
        <v>44727</v>
      </c>
      <c r="B173" s="16">
        <v>44713</v>
      </c>
      <c r="C173" s="8">
        <f>IFERROR(LOOKUP(2,1/((Vencimentos!$B$8:$B$37&lt;=A173)*(Vencimentos!$B$8:$B$37&lt;&gt;"")*(Vencimentos!$C$8:$C$37&lt;&gt;"")),Vencimentos!$C$8:$C$37),0)</f>
        <v>0</v>
      </c>
      <c r="D173" s="10">
        <f>MAX(IF(AND(ISNUMBER(Formações!$C$8),A173&gt;=Formações!$C$8),Formações!$B$8,0),IF(AND(ISNUMBER(Formações!$C$9),A173&gt;=Formações!$C$9),Formações!$B$9,0),IF(AND(ISNUMBER(Formações!$C$10),A173&gt;=Formações!$C$10),Formações!$B$10,0),IF(AND(ISNUMBER(Formações!$C$11),A173&gt;=Formações!$C$11),Formações!$B$11,0),IF(AND(ISNUMBER(Formações!$C$12),A173&gt;=Formações!$C$12),Formações!$B$12,0))</f>
        <v>0</v>
      </c>
      <c r="E173">
        <v>30</v>
      </c>
      <c r="F173" s="8">
        <f t="shared" si="2"/>
        <v>0</v>
      </c>
    </row>
    <row r="174" spans="1:6">
      <c r="A174" s="1">
        <v>44728</v>
      </c>
      <c r="B174" s="16">
        <v>44713</v>
      </c>
      <c r="C174" s="8">
        <f>IFERROR(LOOKUP(2,1/((Vencimentos!$B$8:$B$37&lt;=A174)*(Vencimentos!$B$8:$B$37&lt;&gt;"")*(Vencimentos!$C$8:$C$37&lt;&gt;"")),Vencimentos!$C$8:$C$37),0)</f>
        <v>0</v>
      </c>
      <c r="D174" s="10">
        <f>MAX(IF(AND(ISNUMBER(Formações!$C$8),A174&gt;=Formações!$C$8),Formações!$B$8,0),IF(AND(ISNUMBER(Formações!$C$9),A174&gt;=Formações!$C$9),Formações!$B$9,0),IF(AND(ISNUMBER(Formações!$C$10),A174&gt;=Formações!$C$10),Formações!$B$10,0),IF(AND(ISNUMBER(Formações!$C$11),A174&gt;=Formações!$C$11),Formações!$B$11,0),IF(AND(ISNUMBER(Formações!$C$12),A174&gt;=Formações!$C$12),Formações!$B$12,0))</f>
        <v>0</v>
      </c>
      <c r="E174">
        <v>30</v>
      </c>
      <c r="F174" s="8">
        <f t="shared" si="2"/>
        <v>0</v>
      </c>
    </row>
    <row r="175" spans="1:6">
      <c r="A175" s="1">
        <v>44729</v>
      </c>
      <c r="B175" s="16">
        <v>44713</v>
      </c>
      <c r="C175" s="8">
        <f>IFERROR(LOOKUP(2,1/((Vencimentos!$B$8:$B$37&lt;=A175)*(Vencimentos!$B$8:$B$37&lt;&gt;"")*(Vencimentos!$C$8:$C$37&lt;&gt;"")),Vencimentos!$C$8:$C$37),0)</f>
        <v>0</v>
      </c>
      <c r="D175" s="10">
        <f>MAX(IF(AND(ISNUMBER(Formações!$C$8),A175&gt;=Formações!$C$8),Formações!$B$8,0),IF(AND(ISNUMBER(Formações!$C$9),A175&gt;=Formações!$C$9),Formações!$B$9,0),IF(AND(ISNUMBER(Formações!$C$10),A175&gt;=Formações!$C$10),Formações!$B$10,0),IF(AND(ISNUMBER(Formações!$C$11),A175&gt;=Formações!$C$11),Formações!$B$11,0),IF(AND(ISNUMBER(Formações!$C$12),A175&gt;=Formações!$C$12),Formações!$B$12,0))</f>
        <v>0</v>
      </c>
      <c r="E175">
        <v>30</v>
      </c>
      <c r="F175" s="8">
        <f t="shared" si="2"/>
        <v>0</v>
      </c>
    </row>
    <row r="176" spans="1:6">
      <c r="A176" s="1">
        <v>44730</v>
      </c>
      <c r="B176" s="16">
        <v>44713</v>
      </c>
      <c r="C176" s="8">
        <f>IFERROR(LOOKUP(2,1/((Vencimentos!$B$8:$B$37&lt;=A176)*(Vencimentos!$B$8:$B$37&lt;&gt;"")*(Vencimentos!$C$8:$C$37&lt;&gt;"")),Vencimentos!$C$8:$C$37),0)</f>
        <v>0</v>
      </c>
      <c r="D176" s="10">
        <f>MAX(IF(AND(ISNUMBER(Formações!$C$8),A176&gt;=Formações!$C$8),Formações!$B$8,0),IF(AND(ISNUMBER(Formações!$C$9),A176&gt;=Formações!$C$9),Formações!$B$9,0),IF(AND(ISNUMBER(Formações!$C$10),A176&gt;=Formações!$C$10),Formações!$B$10,0),IF(AND(ISNUMBER(Formações!$C$11),A176&gt;=Formações!$C$11),Formações!$B$11,0),IF(AND(ISNUMBER(Formações!$C$12),A176&gt;=Formações!$C$12),Formações!$B$12,0))</f>
        <v>0</v>
      </c>
      <c r="E176">
        <v>30</v>
      </c>
      <c r="F176" s="8">
        <f t="shared" si="2"/>
        <v>0</v>
      </c>
    </row>
    <row r="177" spans="1:6">
      <c r="A177" s="1">
        <v>44731</v>
      </c>
      <c r="B177" s="16">
        <v>44713</v>
      </c>
      <c r="C177" s="8">
        <f>IFERROR(LOOKUP(2,1/((Vencimentos!$B$8:$B$37&lt;=A177)*(Vencimentos!$B$8:$B$37&lt;&gt;"")*(Vencimentos!$C$8:$C$37&lt;&gt;"")),Vencimentos!$C$8:$C$37),0)</f>
        <v>0</v>
      </c>
      <c r="D177" s="10">
        <f>MAX(IF(AND(ISNUMBER(Formações!$C$8),A177&gt;=Formações!$C$8),Formações!$B$8,0),IF(AND(ISNUMBER(Formações!$C$9),A177&gt;=Formações!$C$9),Formações!$B$9,0),IF(AND(ISNUMBER(Formações!$C$10),A177&gt;=Formações!$C$10),Formações!$B$10,0),IF(AND(ISNUMBER(Formações!$C$11),A177&gt;=Formações!$C$11),Formações!$B$11,0),IF(AND(ISNUMBER(Formações!$C$12),A177&gt;=Formações!$C$12),Formações!$B$12,0))</f>
        <v>0</v>
      </c>
      <c r="E177">
        <v>30</v>
      </c>
      <c r="F177" s="8">
        <f t="shared" si="2"/>
        <v>0</v>
      </c>
    </row>
    <row r="178" spans="1:6">
      <c r="A178" s="1">
        <v>44732</v>
      </c>
      <c r="B178" s="16">
        <v>44713</v>
      </c>
      <c r="C178" s="8">
        <f>IFERROR(LOOKUP(2,1/((Vencimentos!$B$8:$B$37&lt;=A178)*(Vencimentos!$B$8:$B$37&lt;&gt;"")*(Vencimentos!$C$8:$C$37&lt;&gt;"")),Vencimentos!$C$8:$C$37),0)</f>
        <v>0</v>
      </c>
      <c r="D178" s="10">
        <f>MAX(IF(AND(ISNUMBER(Formações!$C$8),A178&gt;=Formações!$C$8),Formações!$B$8,0),IF(AND(ISNUMBER(Formações!$C$9),A178&gt;=Formações!$C$9),Formações!$B$9,0),IF(AND(ISNUMBER(Formações!$C$10),A178&gt;=Formações!$C$10),Formações!$B$10,0),IF(AND(ISNUMBER(Formações!$C$11),A178&gt;=Formações!$C$11),Formações!$B$11,0),IF(AND(ISNUMBER(Formações!$C$12),A178&gt;=Formações!$C$12),Formações!$B$12,0))</f>
        <v>0</v>
      </c>
      <c r="E178">
        <v>30</v>
      </c>
      <c r="F178" s="8">
        <f t="shared" si="2"/>
        <v>0</v>
      </c>
    </row>
    <row r="179" spans="1:6">
      <c r="A179" s="1">
        <v>44733</v>
      </c>
      <c r="B179" s="16">
        <v>44713</v>
      </c>
      <c r="C179" s="8">
        <f>IFERROR(LOOKUP(2,1/((Vencimentos!$B$8:$B$37&lt;=A179)*(Vencimentos!$B$8:$B$37&lt;&gt;"")*(Vencimentos!$C$8:$C$37&lt;&gt;"")),Vencimentos!$C$8:$C$37),0)</f>
        <v>0</v>
      </c>
      <c r="D179" s="10">
        <f>MAX(IF(AND(ISNUMBER(Formações!$C$8),A179&gt;=Formações!$C$8),Formações!$B$8,0),IF(AND(ISNUMBER(Formações!$C$9),A179&gt;=Formações!$C$9),Formações!$B$9,0),IF(AND(ISNUMBER(Formações!$C$10),A179&gt;=Formações!$C$10),Formações!$B$10,0),IF(AND(ISNUMBER(Formações!$C$11),A179&gt;=Formações!$C$11),Formações!$B$11,0),IF(AND(ISNUMBER(Formações!$C$12),A179&gt;=Formações!$C$12),Formações!$B$12,0))</f>
        <v>0</v>
      </c>
      <c r="E179">
        <v>30</v>
      </c>
      <c r="F179" s="8">
        <f t="shared" si="2"/>
        <v>0</v>
      </c>
    </row>
    <row r="180" spans="1:6">
      <c r="A180" s="1">
        <v>44734</v>
      </c>
      <c r="B180" s="16">
        <v>44713</v>
      </c>
      <c r="C180" s="8">
        <f>IFERROR(LOOKUP(2,1/((Vencimentos!$B$8:$B$37&lt;=A180)*(Vencimentos!$B$8:$B$37&lt;&gt;"")*(Vencimentos!$C$8:$C$37&lt;&gt;"")),Vencimentos!$C$8:$C$37),0)</f>
        <v>0</v>
      </c>
      <c r="D180" s="10">
        <f>MAX(IF(AND(ISNUMBER(Formações!$C$8),A180&gt;=Formações!$C$8),Formações!$B$8,0),IF(AND(ISNUMBER(Formações!$C$9),A180&gt;=Formações!$C$9),Formações!$B$9,0),IF(AND(ISNUMBER(Formações!$C$10),A180&gt;=Formações!$C$10),Formações!$B$10,0),IF(AND(ISNUMBER(Formações!$C$11),A180&gt;=Formações!$C$11),Formações!$B$11,0),IF(AND(ISNUMBER(Formações!$C$12),A180&gt;=Formações!$C$12),Formações!$B$12,0))</f>
        <v>0</v>
      </c>
      <c r="E180">
        <v>30</v>
      </c>
      <c r="F180" s="8">
        <f t="shared" si="2"/>
        <v>0</v>
      </c>
    </row>
    <row r="181" spans="1:6">
      <c r="A181" s="1">
        <v>44735</v>
      </c>
      <c r="B181" s="16">
        <v>44713</v>
      </c>
      <c r="C181" s="8">
        <f>IFERROR(LOOKUP(2,1/((Vencimentos!$B$8:$B$37&lt;=A181)*(Vencimentos!$B$8:$B$37&lt;&gt;"")*(Vencimentos!$C$8:$C$37&lt;&gt;"")),Vencimentos!$C$8:$C$37),0)</f>
        <v>0</v>
      </c>
      <c r="D181" s="10">
        <f>MAX(IF(AND(ISNUMBER(Formações!$C$8),A181&gt;=Formações!$C$8),Formações!$B$8,0),IF(AND(ISNUMBER(Formações!$C$9),A181&gt;=Formações!$C$9),Formações!$B$9,0),IF(AND(ISNUMBER(Formações!$C$10),A181&gt;=Formações!$C$10),Formações!$B$10,0),IF(AND(ISNUMBER(Formações!$C$11),A181&gt;=Formações!$C$11),Formações!$B$11,0),IF(AND(ISNUMBER(Formações!$C$12),A181&gt;=Formações!$C$12),Formações!$B$12,0))</f>
        <v>0</v>
      </c>
      <c r="E181">
        <v>30</v>
      </c>
      <c r="F181" s="8">
        <f t="shared" si="2"/>
        <v>0</v>
      </c>
    </row>
    <row r="182" spans="1:6">
      <c r="A182" s="1">
        <v>44736</v>
      </c>
      <c r="B182" s="16">
        <v>44713</v>
      </c>
      <c r="C182" s="8">
        <f>IFERROR(LOOKUP(2,1/((Vencimentos!$B$8:$B$37&lt;=A182)*(Vencimentos!$B$8:$B$37&lt;&gt;"")*(Vencimentos!$C$8:$C$37&lt;&gt;"")),Vencimentos!$C$8:$C$37),0)</f>
        <v>0</v>
      </c>
      <c r="D182" s="10">
        <f>MAX(IF(AND(ISNUMBER(Formações!$C$8),A182&gt;=Formações!$C$8),Formações!$B$8,0),IF(AND(ISNUMBER(Formações!$C$9),A182&gt;=Formações!$C$9),Formações!$B$9,0),IF(AND(ISNUMBER(Formações!$C$10),A182&gt;=Formações!$C$10),Formações!$B$10,0),IF(AND(ISNUMBER(Formações!$C$11),A182&gt;=Formações!$C$11),Formações!$B$11,0),IF(AND(ISNUMBER(Formações!$C$12),A182&gt;=Formações!$C$12),Formações!$B$12,0))</f>
        <v>0</v>
      </c>
      <c r="E182">
        <v>30</v>
      </c>
      <c r="F182" s="8">
        <f t="shared" si="2"/>
        <v>0</v>
      </c>
    </row>
    <row r="183" spans="1:6">
      <c r="A183" s="1">
        <v>44737</v>
      </c>
      <c r="B183" s="16">
        <v>44713</v>
      </c>
      <c r="C183" s="8">
        <f>IFERROR(LOOKUP(2,1/((Vencimentos!$B$8:$B$37&lt;=A183)*(Vencimentos!$B$8:$B$37&lt;&gt;"")*(Vencimentos!$C$8:$C$37&lt;&gt;"")),Vencimentos!$C$8:$C$37),0)</f>
        <v>0</v>
      </c>
      <c r="D183" s="10">
        <f>MAX(IF(AND(ISNUMBER(Formações!$C$8),A183&gt;=Formações!$C$8),Formações!$B$8,0),IF(AND(ISNUMBER(Formações!$C$9),A183&gt;=Formações!$C$9),Formações!$B$9,0),IF(AND(ISNUMBER(Formações!$C$10),A183&gt;=Formações!$C$10),Formações!$B$10,0),IF(AND(ISNUMBER(Formações!$C$11),A183&gt;=Formações!$C$11),Formações!$B$11,0),IF(AND(ISNUMBER(Formações!$C$12),A183&gt;=Formações!$C$12),Formações!$B$12,0))</f>
        <v>0</v>
      </c>
      <c r="E183">
        <v>30</v>
      </c>
      <c r="F183" s="8">
        <f t="shared" si="2"/>
        <v>0</v>
      </c>
    </row>
    <row r="184" spans="1:6">
      <c r="A184" s="1">
        <v>44738</v>
      </c>
      <c r="B184" s="16">
        <v>44713</v>
      </c>
      <c r="C184" s="8">
        <f>IFERROR(LOOKUP(2,1/((Vencimentos!$B$8:$B$37&lt;=A184)*(Vencimentos!$B$8:$B$37&lt;&gt;"")*(Vencimentos!$C$8:$C$37&lt;&gt;"")),Vencimentos!$C$8:$C$37),0)</f>
        <v>0</v>
      </c>
      <c r="D184" s="10">
        <f>MAX(IF(AND(ISNUMBER(Formações!$C$8),A184&gt;=Formações!$C$8),Formações!$B$8,0),IF(AND(ISNUMBER(Formações!$C$9),A184&gt;=Formações!$C$9),Formações!$B$9,0),IF(AND(ISNUMBER(Formações!$C$10),A184&gt;=Formações!$C$10),Formações!$B$10,0),IF(AND(ISNUMBER(Formações!$C$11),A184&gt;=Formações!$C$11),Formações!$B$11,0),IF(AND(ISNUMBER(Formações!$C$12),A184&gt;=Formações!$C$12),Formações!$B$12,0))</f>
        <v>0</v>
      </c>
      <c r="E184">
        <v>30</v>
      </c>
      <c r="F184" s="8">
        <f t="shared" si="2"/>
        <v>0</v>
      </c>
    </row>
    <row r="185" spans="1:6">
      <c r="A185" s="1">
        <v>44739</v>
      </c>
      <c r="B185" s="16">
        <v>44713</v>
      </c>
      <c r="C185" s="8">
        <f>IFERROR(LOOKUP(2,1/((Vencimentos!$B$8:$B$37&lt;=A185)*(Vencimentos!$B$8:$B$37&lt;&gt;"")*(Vencimentos!$C$8:$C$37&lt;&gt;"")),Vencimentos!$C$8:$C$37),0)</f>
        <v>0</v>
      </c>
      <c r="D185" s="10">
        <f>MAX(IF(AND(ISNUMBER(Formações!$C$8),A185&gt;=Formações!$C$8),Formações!$B$8,0),IF(AND(ISNUMBER(Formações!$C$9),A185&gt;=Formações!$C$9),Formações!$B$9,0),IF(AND(ISNUMBER(Formações!$C$10),A185&gt;=Formações!$C$10),Formações!$B$10,0),IF(AND(ISNUMBER(Formações!$C$11),A185&gt;=Formações!$C$11),Formações!$B$11,0),IF(AND(ISNUMBER(Formações!$C$12),A185&gt;=Formações!$C$12),Formações!$B$12,0))</f>
        <v>0</v>
      </c>
      <c r="E185">
        <v>30</v>
      </c>
      <c r="F185" s="8">
        <f t="shared" si="2"/>
        <v>0</v>
      </c>
    </row>
    <row r="186" spans="1:6">
      <c r="A186" s="1">
        <v>44740</v>
      </c>
      <c r="B186" s="16">
        <v>44713</v>
      </c>
      <c r="C186" s="8">
        <f>IFERROR(LOOKUP(2,1/((Vencimentos!$B$8:$B$37&lt;=A186)*(Vencimentos!$B$8:$B$37&lt;&gt;"")*(Vencimentos!$C$8:$C$37&lt;&gt;"")),Vencimentos!$C$8:$C$37),0)</f>
        <v>0</v>
      </c>
      <c r="D186" s="10">
        <f>MAX(IF(AND(ISNUMBER(Formações!$C$8),A186&gt;=Formações!$C$8),Formações!$B$8,0),IF(AND(ISNUMBER(Formações!$C$9),A186&gt;=Formações!$C$9),Formações!$B$9,0),IF(AND(ISNUMBER(Formações!$C$10),A186&gt;=Formações!$C$10),Formações!$B$10,0),IF(AND(ISNUMBER(Formações!$C$11),A186&gt;=Formações!$C$11),Formações!$B$11,0),IF(AND(ISNUMBER(Formações!$C$12),A186&gt;=Formações!$C$12),Formações!$B$12,0))</f>
        <v>0</v>
      </c>
      <c r="E186">
        <v>30</v>
      </c>
      <c r="F186" s="8">
        <f t="shared" si="2"/>
        <v>0</v>
      </c>
    </row>
    <row r="187" spans="1:6">
      <c r="A187" s="1">
        <v>44741</v>
      </c>
      <c r="B187" s="16">
        <v>44713</v>
      </c>
      <c r="C187" s="8">
        <f>IFERROR(LOOKUP(2,1/((Vencimentos!$B$8:$B$37&lt;=A187)*(Vencimentos!$B$8:$B$37&lt;&gt;"")*(Vencimentos!$C$8:$C$37&lt;&gt;"")),Vencimentos!$C$8:$C$37),0)</f>
        <v>0</v>
      </c>
      <c r="D187" s="10">
        <f>MAX(IF(AND(ISNUMBER(Formações!$C$8),A187&gt;=Formações!$C$8),Formações!$B$8,0),IF(AND(ISNUMBER(Formações!$C$9),A187&gt;=Formações!$C$9),Formações!$B$9,0),IF(AND(ISNUMBER(Formações!$C$10),A187&gt;=Formações!$C$10),Formações!$B$10,0),IF(AND(ISNUMBER(Formações!$C$11),A187&gt;=Formações!$C$11),Formações!$B$11,0),IF(AND(ISNUMBER(Formações!$C$12),A187&gt;=Formações!$C$12),Formações!$B$12,0))</f>
        <v>0</v>
      </c>
      <c r="E187">
        <v>30</v>
      </c>
      <c r="F187" s="8">
        <f t="shared" si="2"/>
        <v>0</v>
      </c>
    </row>
    <row r="188" spans="1:6">
      <c r="A188" s="1">
        <v>44742</v>
      </c>
      <c r="B188" s="16">
        <v>44713</v>
      </c>
      <c r="C188" s="8">
        <f>IFERROR(LOOKUP(2,1/((Vencimentos!$B$8:$B$37&lt;=A188)*(Vencimentos!$B$8:$B$37&lt;&gt;"")*(Vencimentos!$C$8:$C$37&lt;&gt;"")),Vencimentos!$C$8:$C$37),0)</f>
        <v>0</v>
      </c>
      <c r="D188" s="10">
        <f>MAX(IF(AND(ISNUMBER(Formações!$C$8),A188&gt;=Formações!$C$8),Formações!$B$8,0),IF(AND(ISNUMBER(Formações!$C$9),A188&gt;=Formações!$C$9),Formações!$B$9,0),IF(AND(ISNUMBER(Formações!$C$10),A188&gt;=Formações!$C$10),Formações!$B$10,0),IF(AND(ISNUMBER(Formações!$C$11),A188&gt;=Formações!$C$11),Formações!$B$11,0),IF(AND(ISNUMBER(Formações!$C$12),A188&gt;=Formações!$C$12),Formações!$B$12,0))</f>
        <v>0</v>
      </c>
      <c r="E188">
        <v>30</v>
      </c>
      <c r="F188" s="8">
        <f t="shared" si="2"/>
        <v>0</v>
      </c>
    </row>
    <row r="189" spans="1:6">
      <c r="A189" s="1">
        <v>44743</v>
      </c>
      <c r="B189" s="16">
        <v>44743</v>
      </c>
      <c r="C189" s="8">
        <f>IFERROR(LOOKUP(2,1/((Vencimentos!$B$8:$B$37&lt;=A189)*(Vencimentos!$B$8:$B$37&lt;&gt;"")*(Vencimentos!$C$8:$C$37&lt;&gt;"")),Vencimentos!$C$8:$C$37),0)</f>
        <v>0</v>
      </c>
      <c r="D189" s="10">
        <f>MAX(IF(AND(ISNUMBER(Formações!$C$8),A189&gt;=Formações!$C$8),Formações!$B$8,0),IF(AND(ISNUMBER(Formações!$C$9),A189&gt;=Formações!$C$9),Formações!$B$9,0),IF(AND(ISNUMBER(Formações!$C$10),A189&gt;=Formações!$C$10),Formações!$B$10,0),IF(AND(ISNUMBER(Formações!$C$11),A189&gt;=Formações!$C$11),Formações!$B$11,0),IF(AND(ISNUMBER(Formações!$C$12),A189&gt;=Formações!$C$12),Formações!$B$12,0))</f>
        <v>0</v>
      </c>
      <c r="E189">
        <v>31</v>
      </c>
      <c r="F189" s="8">
        <f t="shared" si="2"/>
        <v>0</v>
      </c>
    </row>
    <row r="190" spans="1:6">
      <c r="A190" s="1">
        <v>44744</v>
      </c>
      <c r="B190" s="16">
        <v>44743</v>
      </c>
      <c r="C190" s="8">
        <f>IFERROR(LOOKUP(2,1/((Vencimentos!$B$8:$B$37&lt;=A190)*(Vencimentos!$B$8:$B$37&lt;&gt;"")*(Vencimentos!$C$8:$C$37&lt;&gt;"")),Vencimentos!$C$8:$C$37),0)</f>
        <v>0</v>
      </c>
      <c r="D190" s="10">
        <f>MAX(IF(AND(ISNUMBER(Formações!$C$8),A190&gt;=Formações!$C$8),Formações!$B$8,0),IF(AND(ISNUMBER(Formações!$C$9),A190&gt;=Formações!$C$9),Formações!$B$9,0),IF(AND(ISNUMBER(Formações!$C$10),A190&gt;=Formações!$C$10),Formações!$B$10,0),IF(AND(ISNUMBER(Formações!$C$11),A190&gt;=Formações!$C$11),Formações!$B$11,0),IF(AND(ISNUMBER(Formações!$C$12),A190&gt;=Formações!$C$12),Formações!$B$12,0))</f>
        <v>0</v>
      </c>
      <c r="E190">
        <v>31</v>
      </c>
      <c r="F190" s="8">
        <f t="shared" si="2"/>
        <v>0</v>
      </c>
    </row>
    <row r="191" spans="1:6">
      <c r="A191" s="1">
        <v>44745</v>
      </c>
      <c r="B191" s="16">
        <v>44743</v>
      </c>
      <c r="C191" s="8">
        <f>IFERROR(LOOKUP(2,1/((Vencimentos!$B$8:$B$37&lt;=A191)*(Vencimentos!$B$8:$B$37&lt;&gt;"")*(Vencimentos!$C$8:$C$37&lt;&gt;"")),Vencimentos!$C$8:$C$37),0)</f>
        <v>0</v>
      </c>
      <c r="D191" s="10">
        <f>MAX(IF(AND(ISNUMBER(Formações!$C$8),A191&gt;=Formações!$C$8),Formações!$B$8,0),IF(AND(ISNUMBER(Formações!$C$9),A191&gt;=Formações!$C$9),Formações!$B$9,0),IF(AND(ISNUMBER(Formações!$C$10),A191&gt;=Formações!$C$10),Formações!$B$10,0),IF(AND(ISNUMBER(Formações!$C$11),A191&gt;=Formações!$C$11),Formações!$B$11,0),IF(AND(ISNUMBER(Formações!$C$12),A191&gt;=Formações!$C$12),Formações!$B$12,0))</f>
        <v>0</v>
      </c>
      <c r="E191">
        <v>31</v>
      </c>
      <c r="F191" s="8">
        <f t="shared" si="2"/>
        <v>0</v>
      </c>
    </row>
    <row r="192" spans="1:6">
      <c r="A192" s="1">
        <v>44746</v>
      </c>
      <c r="B192" s="16">
        <v>44743</v>
      </c>
      <c r="C192" s="8">
        <f>IFERROR(LOOKUP(2,1/((Vencimentos!$B$8:$B$37&lt;=A192)*(Vencimentos!$B$8:$B$37&lt;&gt;"")*(Vencimentos!$C$8:$C$37&lt;&gt;"")),Vencimentos!$C$8:$C$37),0)</f>
        <v>0</v>
      </c>
      <c r="D192" s="10">
        <f>MAX(IF(AND(ISNUMBER(Formações!$C$8),A192&gt;=Formações!$C$8),Formações!$B$8,0),IF(AND(ISNUMBER(Formações!$C$9),A192&gt;=Formações!$C$9),Formações!$B$9,0),IF(AND(ISNUMBER(Formações!$C$10),A192&gt;=Formações!$C$10),Formações!$B$10,0),IF(AND(ISNUMBER(Formações!$C$11),A192&gt;=Formações!$C$11),Formações!$B$11,0),IF(AND(ISNUMBER(Formações!$C$12),A192&gt;=Formações!$C$12),Formações!$B$12,0))</f>
        <v>0</v>
      </c>
      <c r="E192">
        <v>31</v>
      </c>
      <c r="F192" s="8">
        <f t="shared" si="2"/>
        <v>0</v>
      </c>
    </row>
    <row r="193" spans="1:6">
      <c r="A193" s="1">
        <v>44747</v>
      </c>
      <c r="B193" s="16">
        <v>44743</v>
      </c>
      <c r="C193" s="8">
        <f>IFERROR(LOOKUP(2,1/((Vencimentos!$B$8:$B$37&lt;=A193)*(Vencimentos!$B$8:$B$37&lt;&gt;"")*(Vencimentos!$C$8:$C$37&lt;&gt;"")),Vencimentos!$C$8:$C$37),0)</f>
        <v>0</v>
      </c>
      <c r="D193" s="10">
        <f>MAX(IF(AND(ISNUMBER(Formações!$C$8),A193&gt;=Formações!$C$8),Formações!$B$8,0),IF(AND(ISNUMBER(Formações!$C$9),A193&gt;=Formações!$C$9),Formações!$B$9,0),IF(AND(ISNUMBER(Formações!$C$10),A193&gt;=Formações!$C$10),Formações!$B$10,0),IF(AND(ISNUMBER(Formações!$C$11),A193&gt;=Formações!$C$11),Formações!$B$11,0),IF(AND(ISNUMBER(Formações!$C$12),A193&gt;=Formações!$C$12),Formações!$B$12,0))</f>
        <v>0</v>
      </c>
      <c r="E193">
        <v>31</v>
      </c>
      <c r="F193" s="8">
        <f t="shared" si="2"/>
        <v>0</v>
      </c>
    </row>
    <row r="194" spans="1:6">
      <c r="A194" s="1">
        <v>44748</v>
      </c>
      <c r="B194" s="16">
        <v>44743</v>
      </c>
      <c r="C194" s="8">
        <f>IFERROR(LOOKUP(2,1/((Vencimentos!$B$8:$B$37&lt;=A194)*(Vencimentos!$B$8:$B$37&lt;&gt;"")*(Vencimentos!$C$8:$C$37&lt;&gt;"")),Vencimentos!$C$8:$C$37),0)</f>
        <v>0</v>
      </c>
      <c r="D194" s="10">
        <f>MAX(IF(AND(ISNUMBER(Formações!$C$8),A194&gt;=Formações!$C$8),Formações!$B$8,0),IF(AND(ISNUMBER(Formações!$C$9),A194&gt;=Formações!$C$9),Formações!$B$9,0),IF(AND(ISNUMBER(Formações!$C$10),A194&gt;=Formações!$C$10),Formações!$B$10,0),IF(AND(ISNUMBER(Formações!$C$11),A194&gt;=Formações!$C$11),Formações!$B$11,0),IF(AND(ISNUMBER(Formações!$C$12),A194&gt;=Formações!$C$12),Formações!$B$12,0))</f>
        <v>0</v>
      </c>
      <c r="E194">
        <v>31</v>
      </c>
      <c r="F194" s="8">
        <f t="shared" si="2"/>
        <v>0</v>
      </c>
    </row>
    <row r="195" spans="1:6">
      <c r="A195" s="1">
        <v>44749</v>
      </c>
      <c r="B195" s="16">
        <v>44743</v>
      </c>
      <c r="C195" s="8">
        <f>IFERROR(LOOKUP(2,1/((Vencimentos!$B$8:$B$37&lt;=A195)*(Vencimentos!$B$8:$B$37&lt;&gt;"")*(Vencimentos!$C$8:$C$37&lt;&gt;"")),Vencimentos!$C$8:$C$37),0)</f>
        <v>0</v>
      </c>
      <c r="D195" s="10">
        <f>MAX(IF(AND(ISNUMBER(Formações!$C$8),A195&gt;=Formações!$C$8),Formações!$B$8,0),IF(AND(ISNUMBER(Formações!$C$9),A195&gt;=Formações!$C$9),Formações!$B$9,0),IF(AND(ISNUMBER(Formações!$C$10),A195&gt;=Formações!$C$10),Formações!$B$10,0),IF(AND(ISNUMBER(Formações!$C$11),A195&gt;=Formações!$C$11),Formações!$B$11,0),IF(AND(ISNUMBER(Formações!$C$12),A195&gt;=Formações!$C$12),Formações!$B$12,0))</f>
        <v>0</v>
      </c>
      <c r="E195">
        <v>31</v>
      </c>
      <c r="F195" s="8">
        <f t="shared" si="2"/>
        <v>0</v>
      </c>
    </row>
    <row r="196" spans="1:6">
      <c r="A196" s="1">
        <v>44750</v>
      </c>
      <c r="B196" s="16">
        <v>44743</v>
      </c>
      <c r="C196" s="8">
        <f>IFERROR(LOOKUP(2,1/((Vencimentos!$B$8:$B$37&lt;=A196)*(Vencimentos!$B$8:$B$37&lt;&gt;"")*(Vencimentos!$C$8:$C$37&lt;&gt;"")),Vencimentos!$C$8:$C$37),0)</f>
        <v>0</v>
      </c>
      <c r="D196" s="10">
        <f>MAX(IF(AND(ISNUMBER(Formações!$C$8),A196&gt;=Formações!$C$8),Formações!$B$8,0),IF(AND(ISNUMBER(Formações!$C$9),A196&gt;=Formações!$C$9),Formações!$B$9,0),IF(AND(ISNUMBER(Formações!$C$10),A196&gt;=Formações!$C$10),Formações!$B$10,0),IF(AND(ISNUMBER(Formações!$C$11),A196&gt;=Formações!$C$11),Formações!$B$11,0),IF(AND(ISNUMBER(Formações!$C$12),A196&gt;=Formações!$C$12),Formações!$B$12,0))</f>
        <v>0</v>
      </c>
      <c r="E196">
        <v>31</v>
      </c>
      <c r="F196" s="8">
        <f t="shared" si="2"/>
        <v>0</v>
      </c>
    </row>
    <row r="197" spans="1:6">
      <c r="A197" s="1">
        <v>44751</v>
      </c>
      <c r="B197" s="16">
        <v>44743</v>
      </c>
      <c r="C197" s="8">
        <f>IFERROR(LOOKUP(2,1/((Vencimentos!$B$8:$B$37&lt;=A197)*(Vencimentos!$B$8:$B$37&lt;&gt;"")*(Vencimentos!$C$8:$C$37&lt;&gt;"")),Vencimentos!$C$8:$C$37),0)</f>
        <v>0</v>
      </c>
      <c r="D197" s="10">
        <f>MAX(IF(AND(ISNUMBER(Formações!$C$8),A197&gt;=Formações!$C$8),Formações!$B$8,0),IF(AND(ISNUMBER(Formações!$C$9),A197&gt;=Formações!$C$9),Formações!$B$9,0),IF(AND(ISNUMBER(Formações!$C$10),A197&gt;=Formações!$C$10),Formações!$B$10,0),IF(AND(ISNUMBER(Formações!$C$11),A197&gt;=Formações!$C$11),Formações!$B$11,0),IF(AND(ISNUMBER(Formações!$C$12),A197&gt;=Formações!$C$12),Formações!$B$12,0))</f>
        <v>0</v>
      </c>
      <c r="E197">
        <v>31</v>
      </c>
      <c r="F197" s="8">
        <f t="shared" si="2"/>
        <v>0</v>
      </c>
    </row>
    <row r="198" spans="1:6">
      <c r="A198" s="1">
        <v>44752</v>
      </c>
      <c r="B198" s="16">
        <v>44743</v>
      </c>
      <c r="C198" s="8">
        <f>IFERROR(LOOKUP(2,1/((Vencimentos!$B$8:$B$37&lt;=A198)*(Vencimentos!$B$8:$B$37&lt;&gt;"")*(Vencimentos!$C$8:$C$37&lt;&gt;"")),Vencimentos!$C$8:$C$37),0)</f>
        <v>0</v>
      </c>
      <c r="D198" s="10">
        <f>MAX(IF(AND(ISNUMBER(Formações!$C$8),A198&gt;=Formações!$C$8),Formações!$B$8,0),IF(AND(ISNUMBER(Formações!$C$9),A198&gt;=Formações!$C$9),Formações!$B$9,0),IF(AND(ISNUMBER(Formações!$C$10),A198&gt;=Formações!$C$10),Formações!$B$10,0),IF(AND(ISNUMBER(Formações!$C$11),A198&gt;=Formações!$C$11),Formações!$B$11,0),IF(AND(ISNUMBER(Formações!$C$12),A198&gt;=Formações!$C$12),Formações!$B$12,0))</f>
        <v>0</v>
      </c>
      <c r="E198">
        <v>31</v>
      </c>
      <c r="F198" s="8">
        <f t="shared" si="2"/>
        <v>0</v>
      </c>
    </row>
    <row r="199" spans="1:6">
      <c r="A199" s="1">
        <v>44753</v>
      </c>
      <c r="B199" s="16">
        <v>44743</v>
      </c>
      <c r="C199" s="8">
        <f>IFERROR(LOOKUP(2,1/((Vencimentos!$B$8:$B$37&lt;=A199)*(Vencimentos!$B$8:$B$37&lt;&gt;"")*(Vencimentos!$C$8:$C$37&lt;&gt;"")),Vencimentos!$C$8:$C$37),0)</f>
        <v>0</v>
      </c>
      <c r="D199" s="10">
        <f>MAX(IF(AND(ISNUMBER(Formações!$C$8),A199&gt;=Formações!$C$8),Formações!$B$8,0),IF(AND(ISNUMBER(Formações!$C$9),A199&gt;=Formações!$C$9),Formações!$B$9,0),IF(AND(ISNUMBER(Formações!$C$10),A199&gt;=Formações!$C$10),Formações!$B$10,0),IF(AND(ISNUMBER(Formações!$C$11),A199&gt;=Formações!$C$11),Formações!$B$11,0),IF(AND(ISNUMBER(Formações!$C$12),A199&gt;=Formações!$C$12),Formações!$B$12,0))</f>
        <v>0</v>
      </c>
      <c r="E199">
        <v>31</v>
      </c>
      <c r="F199" s="8">
        <f t="shared" si="2"/>
        <v>0</v>
      </c>
    </row>
    <row r="200" spans="1:6">
      <c r="A200" s="1">
        <v>44754</v>
      </c>
      <c r="B200" s="16">
        <v>44743</v>
      </c>
      <c r="C200" s="8">
        <f>IFERROR(LOOKUP(2,1/((Vencimentos!$B$8:$B$37&lt;=A200)*(Vencimentos!$B$8:$B$37&lt;&gt;"")*(Vencimentos!$C$8:$C$37&lt;&gt;"")),Vencimentos!$C$8:$C$37),0)</f>
        <v>0</v>
      </c>
      <c r="D200" s="10">
        <f>MAX(IF(AND(ISNUMBER(Formações!$C$8),A200&gt;=Formações!$C$8),Formações!$B$8,0),IF(AND(ISNUMBER(Formações!$C$9),A200&gt;=Formações!$C$9),Formações!$B$9,0),IF(AND(ISNUMBER(Formações!$C$10),A200&gt;=Formações!$C$10),Formações!$B$10,0),IF(AND(ISNUMBER(Formações!$C$11),A200&gt;=Formações!$C$11),Formações!$B$11,0),IF(AND(ISNUMBER(Formações!$C$12),A200&gt;=Formações!$C$12),Formações!$B$12,0))</f>
        <v>0</v>
      </c>
      <c r="E200">
        <v>31</v>
      </c>
      <c r="F200" s="8">
        <f t="shared" ref="F200:F263" si="3">IF(OR(C200&lt;=0,D200&lt;=0),0,C200*D200/E200)</f>
        <v>0</v>
      </c>
    </row>
    <row r="201" spans="1:6">
      <c r="A201" s="1">
        <v>44755</v>
      </c>
      <c r="B201" s="16">
        <v>44743</v>
      </c>
      <c r="C201" s="8">
        <f>IFERROR(LOOKUP(2,1/((Vencimentos!$B$8:$B$37&lt;=A201)*(Vencimentos!$B$8:$B$37&lt;&gt;"")*(Vencimentos!$C$8:$C$37&lt;&gt;"")),Vencimentos!$C$8:$C$37),0)</f>
        <v>0</v>
      </c>
      <c r="D201" s="10">
        <f>MAX(IF(AND(ISNUMBER(Formações!$C$8),A201&gt;=Formações!$C$8),Formações!$B$8,0),IF(AND(ISNUMBER(Formações!$C$9),A201&gt;=Formações!$C$9),Formações!$B$9,0),IF(AND(ISNUMBER(Formações!$C$10),A201&gt;=Formações!$C$10),Formações!$B$10,0),IF(AND(ISNUMBER(Formações!$C$11),A201&gt;=Formações!$C$11),Formações!$B$11,0),IF(AND(ISNUMBER(Formações!$C$12),A201&gt;=Formações!$C$12),Formações!$B$12,0))</f>
        <v>0</v>
      </c>
      <c r="E201">
        <v>31</v>
      </c>
      <c r="F201" s="8">
        <f t="shared" si="3"/>
        <v>0</v>
      </c>
    </row>
    <row r="202" spans="1:6">
      <c r="A202" s="1">
        <v>44756</v>
      </c>
      <c r="B202" s="16">
        <v>44743</v>
      </c>
      <c r="C202" s="8">
        <f>IFERROR(LOOKUP(2,1/((Vencimentos!$B$8:$B$37&lt;=A202)*(Vencimentos!$B$8:$B$37&lt;&gt;"")*(Vencimentos!$C$8:$C$37&lt;&gt;"")),Vencimentos!$C$8:$C$37),0)</f>
        <v>0</v>
      </c>
      <c r="D202" s="10">
        <f>MAX(IF(AND(ISNUMBER(Formações!$C$8),A202&gt;=Formações!$C$8),Formações!$B$8,0),IF(AND(ISNUMBER(Formações!$C$9),A202&gt;=Formações!$C$9),Formações!$B$9,0),IF(AND(ISNUMBER(Formações!$C$10),A202&gt;=Formações!$C$10),Formações!$B$10,0),IF(AND(ISNUMBER(Formações!$C$11),A202&gt;=Formações!$C$11),Formações!$B$11,0),IF(AND(ISNUMBER(Formações!$C$12),A202&gt;=Formações!$C$12),Formações!$B$12,0))</f>
        <v>0</v>
      </c>
      <c r="E202">
        <v>31</v>
      </c>
      <c r="F202" s="8">
        <f t="shared" si="3"/>
        <v>0</v>
      </c>
    </row>
    <row r="203" spans="1:6">
      <c r="A203" s="1">
        <v>44757</v>
      </c>
      <c r="B203" s="16">
        <v>44743</v>
      </c>
      <c r="C203" s="8">
        <f>IFERROR(LOOKUP(2,1/((Vencimentos!$B$8:$B$37&lt;=A203)*(Vencimentos!$B$8:$B$37&lt;&gt;"")*(Vencimentos!$C$8:$C$37&lt;&gt;"")),Vencimentos!$C$8:$C$37),0)</f>
        <v>0</v>
      </c>
      <c r="D203" s="10">
        <f>MAX(IF(AND(ISNUMBER(Formações!$C$8),A203&gt;=Formações!$C$8),Formações!$B$8,0),IF(AND(ISNUMBER(Formações!$C$9),A203&gt;=Formações!$C$9),Formações!$B$9,0),IF(AND(ISNUMBER(Formações!$C$10),A203&gt;=Formações!$C$10),Formações!$B$10,0),IF(AND(ISNUMBER(Formações!$C$11),A203&gt;=Formações!$C$11),Formações!$B$11,0),IF(AND(ISNUMBER(Formações!$C$12),A203&gt;=Formações!$C$12),Formações!$B$12,0))</f>
        <v>0</v>
      </c>
      <c r="E203">
        <v>31</v>
      </c>
      <c r="F203" s="8">
        <f t="shared" si="3"/>
        <v>0</v>
      </c>
    </row>
    <row r="204" spans="1:6">
      <c r="A204" s="1">
        <v>44758</v>
      </c>
      <c r="B204" s="16">
        <v>44743</v>
      </c>
      <c r="C204" s="8">
        <f>IFERROR(LOOKUP(2,1/((Vencimentos!$B$8:$B$37&lt;=A204)*(Vencimentos!$B$8:$B$37&lt;&gt;"")*(Vencimentos!$C$8:$C$37&lt;&gt;"")),Vencimentos!$C$8:$C$37),0)</f>
        <v>0</v>
      </c>
      <c r="D204" s="10">
        <f>MAX(IF(AND(ISNUMBER(Formações!$C$8),A204&gt;=Formações!$C$8),Formações!$B$8,0),IF(AND(ISNUMBER(Formações!$C$9),A204&gt;=Formações!$C$9),Formações!$B$9,0),IF(AND(ISNUMBER(Formações!$C$10),A204&gt;=Formações!$C$10),Formações!$B$10,0),IF(AND(ISNUMBER(Formações!$C$11),A204&gt;=Formações!$C$11),Formações!$B$11,0),IF(AND(ISNUMBER(Formações!$C$12),A204&gt;=Formações!$C$12),Formações!$B$12,0))</f>
        <v>0</v>
      </c>
      <c r="E204">
        <v>31</v>
      </c>
      <c r="F204" s="8">
        <f t="shared" si="3"/>
        <v>0</v>
      </c>
    </row>
    <row r="205" spans="1:6">
      <c r="A205" s="1">
        <v>44759</v>
      </c>
      <c r="B205" s="16">
        <v>44743</v>
      </c>
      <c r="C205" s="8">
        <f>IFERROR(LOOKUP(2,1/((Vencimentos!$B$8:$B$37&lt;=A205)*(Vencimentos!$B$8:$B$37&lt;&gt;"")*(Vencimentos!$C$8:$C$37&lt;&gt;"")),Vencimentos!$C$8:$C$37),0)</f>
        <v>0</v>
      </c>
      <c r="D205" s="10">
        <f>MAX(IF(AND(ISNUMBER(Formações!$C$8),A205&gt;=Formações!$C$8),Formações!$B$8,0),IF(AND(ISNUMBER(Formações!$C$9),A205&gt;=Formações!$C$9),Formações!$B$9,0),IF(AND(ISNUMBER(Formações!$C$10),A205&gt;=Formações!$C$10),Formações!$B$10,0),IF(AND(ISNUMBER(Formações!$C$11),A205&gt;=Formações!$C$11),Formações!$B$11,0),IF(AND(ISNUMBER(Formações!$C$12),A205&gt;=Formações!$C$12),Formações!$B$12,0))</f>
        <v>0</v>
      </c>
      <c r="E205">
        <v>31</v>
      </c>
      <c r="F205" s="8">
        <f t="shared" si="3"/>
        <v>0</v>
      </c>
    </row>
    <row r="206" spans="1:6">
      <c r="A206" s="1">
        <v>44760</v>
      </c>
      <c r="B206" s="16">
        <v>44743</v>
      </c>
      <c r="C206" s="8">
        <f>IFERROR(LOOKUP(2,1/((Vencimentos!$B$8:$B$37&lt;=A206)*(Vencimentos!$B$8:$B$37&lt;&gt;"")*(Vencimentos!$C$8:$C$37&lt;&gt;"")),Vencimentos!$C$8:$C$37),0)</f>
        <v>0</v>
      </c>
      <c r="D206" s="10">
        <f>MAX(IF(AND(ISNUMBER(Formações!$C$8),A206&gt;=Formações!$C$8),Formações!$B$8,0),IF(AND(ISNUMBER(Formações!$C$9),A206&gt;=Formações!$C$9),Formações!$B$9,0),IF(AND(ISNUMBER(Formações!$C$10),A206&gt;=Formações!$C$10),Formações!$B$10,0),IF(AND(ISNUMBER(Formações!$C$11),A206&gt;=Formações!$C$11),Formações!$B$11,0),IF(AND(ISNUMBER(Formações!$C$12),A206&gt;=Formações!$C$12),Formações!$B$12,0))</f>
        <v>0</v>
      </c>
      <c r="E206">
        <v>31</v>
      </c>
      <c r="F206" s="8">
        <f t="shared" si="3"/>
        <v>0</v>
      </c>
    </row>
    <row r="207" spans="1:6">
      <c r="A207" s="1">
        <v>44761</v>
      </c>
      <c r="B207" s="16">
        <v>44743</v>
      </c>
      <c r="C207" s="8">
        <f>IFERROR(LOOKUP(2,1/((Vencimentos!$B$8:$B$37&lt;=A207)*(Vencimentos!$B$8:$B$37&lt;&gt;"")*(Vencimentos!$C$8:$C$37&lt;&gt;"")),Vencimentos!$C$8:$C$37),0)</f>
        <v>0</v>
      </c>
      <c r="D207" s="10">
        <f>MAX(IF(AND(ISNUMBER(Formações!$C$8),A207&gt;=Formações!$C$8),Formações!$B$8,0),IF(AND(ISNUMBER(Formações!$C$9),A207&gt;=Formações!$C$9),Formações!$B$9,0),IF(AND(ISNUMBER(Formações!$C$10),A207&gt;=Formações!$C$10),Formações!$B$10,0),IF(AND(ISNUMBER(Formações!$C$11),A207&gt;=Formações!$C$11),Formações!$B$11,0),IF(AND(ISNUMBER(Formações!$C$12),A207&gt;=Formações!$C$12),Formações!$B$12,0))</f>
        <v>0</v>
      </c>
      <c r="E207">
        <v>31</v>
      </c>
      <c r="F207" s="8">
        <f t="shared" si="3"/>
        <v>0</v>
      </c>
    </row>
    <row r="208" spans="1:6">
      <c r="A208" s="1">
        <v>44762</v>
      </c>
      <c r="B208" s="16">
        <v>44743</v>
      </c>
      <c r="C208" s="8">
        <f>IFERROR(LOOKUP(2,1/((Vencimentos!$B$8:$B$37&lt;=A208)*(Vencimentos!$B$8:$B$37&lt;&gt;"")*(Vencimentos!$C$8:$C$37&lt;&gt;"")),Vencimentos!$C$8:$C$37),0)</f>
        <v>0</v>
      </c>
      <c r="D208" s="10">
        <f>MAX(IF(AND(ISNUMBER(Formações!$C$8),A208&gt;=Formações!$C$8),Formações!$B$8,0),IF(AND(ISNUMBER(Formações!$C$9),A208&gt;=Formações!$C$9),Formações!$B$9,0),IF(AND(ISNUMBER(Formações!$C$10),A208&gt;=Formações!$C$10),Formações!$B$10,0),IF(AND(ISNUMBER(Formações!$C$11),A208&gt;=Formações!$C$11),Formações!$B$11,0),IF(AND(ISNUMBER(Formações!$C$12),A208&gt;=Formações!$C$12),Formações!$B$12,0))</f>
        <v>0</v>
      </c>
      <c r="E208">
        <v>31</v>
      </c>
      <c r="F208" s="8">
        <f t="shared" si="3"/>
        <v>0</v>
      </c>
    </row>
    <row r="209" spans="1:6">
      <c r="A209" s="1">
        <v>44763</v>
      </c>
      <c r="B209" s="16">
        <v>44743</v>
      </c>
      <c r="C209" s="8">
        <f>IFERROR(LOOKUP(2,1/((Vencimentos!$B$8:$B$37&lt;=A209)*(Vencimentos!$B$8:$B$37&lt;&gt;"")*(Vencimentos!$C$8:$C$37&lt;&gt;"")),Vencimentos!$C$8:$C$37),0)</f>
        <v>0</v>
      </c>
      <c r="D209" s="10">
        <f>MAX(IF(AND(ISNUMBER(Formações!$C$8),A209&gt;=Formações!$C$8),Formações!$B$8,0),IF(AND(ISNUMBER(Formações!$C$9),A209&gt;=Formações!$C$9),Formações!$B$9,0),IF(AND(ISNUMBER(Formações!$C$10),A209&gt;=Formações!$C$10),Formações!$B$10,0),IF(AND(ISNUMBER(Formações!$C$11),A209&gt;=Formações!$C$11),Formações!$B$11,0),IF(AND(ISNUMBER(Formações!$C$12),A209&gt;=Formações!$C$12),Formações!$B$12,0))</f>
        <v>0</v>
      </c>
      <c r="E209">
        <v>31</v>
      </c>
      <c r="F209" s="8">
        <f t="shared" si="3"/>
        <v>0</v>
      </c>
    </row>
    <row r="210" spans="1:6">
      <c r="A210" s="1">
        <v>44764</v>
      </c>
      <c r="B210" s="16">
        <v>44743</v>
      </c>
      <c r="C210" s="8">
        <f>IFERROR(LOOKUP(2,1/((Vencimentos!$B$8:$B$37&lt;=A210)*(Vencimentos!$B$8:$B$37&lt;&gt;"")*(Vencimentos!$C$8:$C$37&lt;&gt;"")),Vencimentos!$C$8:$C$37),0)</f>
        <v>0</v>
      </c>
      <c r="D210" s="10">
        <f>MAX(IF(AND(ISNUMBER(Formações!$C$8),A210&gt;=Formações!$C$8),Formações!$B$8,0),IF(AND(ISNUMBER(Formações!$C$9),A210&gt;=Formações!$C$9),Formações!$B$9,0),IF(AND(ISNUMBER(Formações!$C$10),A210&gt;=Formações!$C$10),Formações!$B$10,0),IF(AND(ISNUMBER(Formações!$C$11),A210&gt;=Formações!$C$11),Formações!$B$11,0),IF(AND(ISNUMBER(Formações!$C$12),A210&gt;=Formações!$C$12),Formações!$B$12,0))</f>
        <v>0</v>
      </c>
      <c r="E210">
        <v>31</v>
      </c>
      <c r="F210" s="8">
        <f t="shared" si="3"/>
        <v>0</v>
      </c>
    </row>
    <row r="211" spans="1:6">
      <c r="A211" s="1">
        <v>44765</v>
      </c>
      <c r="B211" s="16">
        <v>44743</v>
      </c>
      <c r="C211" s="8">
        <f>IFERROR(LOOKUP(2,1/((Vencimentos!$B$8:$B$37&lt;=A211)*(Vencimentos!$B$8:$B$37&lt;&gt;"")*(Vencimentos!$C$8:$C$37&lt;&gt;"")),Vencimentos!$C$8:$C$37),0)</f>
        <v>0</v>
      </c>
      <c r="D211" s="10">
        <f>MAX(IF(AND(ISNUMBER(Formações!$C$8),A211&gt;=Formações!$C$8),Formações!$B$8,0),IF(AND(ISNUMBER(Formações!$C$9),A211&gt;=Formações!$C$9),Formações!$B$9,0),IF(AND(ISNUMBER(Formações!$C$10),A211&gt;=Formações!$C$10),Formações!$B$10,0),IF(AND(ISNUMBER(Formações!$C$11),A211&gt;=Formações!$C$11),Formações!$B$11,0),IF(AND(ISNUMBER(Formações!$C$12),A211&gt;=Formações!$C$12),Formações!$B$12,0))</f>
        <v>0</v>
      </c>
      <c r="E211">
        <v>31</v>
      </c>
      <c r="F211" s="8">
        <f t="shared" si="3"/>
        <v>0</v>
      </c>
    </row>
    <row r="212" spans="1:6">
      <c r="A212" s="1">
        <v>44766</v>
      </c>
      <c r="B212" s="16">
        <v>44743</v>
      </c>
      <c r="C212" s="8">
        <f>IFERROR(LOOKUP(2,1/((Vencimentos!$B$8:$B$37&lt;=A212)*(Vencimentos!$B$8:$B$37&lt;&gt;"")*(Vencimentos!$C$8:$C$37&lt;&gt;"")),Vencimentos!$C$8:$C$37),0)</f>
        <v>0</v>
      </c>
      <c r="D212" s="10">
        <f>MAX(IF(AND(ISNUMBER(Formações!$C$8),A212&gt;=Formações!$C$8),Formações!$B$8,0),IF(AND(ISNUMBER(Formações!$C$9),A212&gt;=Formações!$C$9),Formações!$B$9,0),IF(AND(ISNUMBER(Formações!$C$10),A212&gt;=Formações!$C$10),Formações!$B$10,0),IF(AND(ISNUMBER(Formações!$C$11),A212&gt;=Formações!$C$11),Formações!$B$11,0),IF(AND(ISNUMBER(Formações!$C$12),A212&gt;=Formações!$C$12),Formações!$B$12,0))</f>
        <v>0</v>
      </c>
      <c r="E212">
        <v>31</v>
      </c>
      <c r="F212" s="8">
        <f t="shared" si="3"/>
        <v>0</v>
      </c>
    </row>
    <row r="213" spans="1:6">
      <c r="A213" s="1">
        <v>44767</v>
      </c>
      <c r="B213" s="16">
        <v>44743</v>
      </c>
      <c r="C213" s="8">
        <f>IFERROR(LOOKUP(2,1/((Vencimentos!$B$8:$B$37&lt;=A213)*(Vencimentos!$B$8:$B$37&lt;&gt;"")*(Vencimentos!$C$8:$C$37&lt;&gt;"")),Vencimentos!$C$8:$C$37),0)</f>
        <v>0</v>
      </c>
      <c r="D213" s="10">
        <f>MAX(IF(AND(ISNUMBER(Formações!$C$8),A213&gt;=Formações!$C$8),Formações!$B$8,0),IF(AND(ISNUMBER(Formações!$C$9),A213&gt;=Formações!$C$9),Formações!$B$9,0),IF(AND(ISNUMBER(Formações!$C$10),A213&gt;=Formações!$C$10),Formações!$B$10,0),IF(AND(ISNUMBER(Formações!$C$11),A213&gt;=Formações!$C$11),Formações!$B$11,0),IF(AND(ISNUMBER(Formações!$C$12),A213&gt;=Formações!$C$12),Formações!$B$12,0))</f>
        <v>0</v>
      </c>
      <c r="E213">
        <v>31</v>
      </c>
      <c r="F213" s="8">
        <f t="shared" si="3"/>
        <v>0</v>
      </c>
    </row>
    <row r="214" spans="1:6">
      <c r="A214" s="1">
        <v>44768</v>
      </c>
      <c r="B214" s="16">
        <v>44743</v>
      </c>
      <c r="C214" s="8">
        <f>IFERROR(LOOKUP(2,1/((Vencimentos!$B$8:$B$37&lt;=A214)*(Vencimentos!$B$8:$B$37&lt;&gt;"")*(Vencimentos!$C$8:$C$37&lt;&gt;"")),Vencimentos!$C$8:$C$37),0)</f>
        <v>0</v>
      </c>
      <c r="D214" s="10">
        <f>MAX(IF(AND(ISNUMBER(Formações!$C$8),A214&gt;=Formações!$C$8),Formações!$B$8,0),IF(AND(ISNUMBER(Formações!$C$9),A214&gt;=Formações!$C$9),Formações!$B$9,0),IF(AND(ISNUMBER(Formações!$C$10),A214&gt;=Formações!$C$10),Formações!$B$10,0),IF(AND(ISNUMBER(Formações!$C$11),A214&gt;=Formações!$C$11),Formações!$B$11,0),IF(AND(ISNUMBER(Formações!$C$12),A214&gt;=Formações!$C$12),Formações!$B$12,0))</f>
        <v>0</v>
      </c>
      <c r="E214">
        <v>31</v>
      </c>
      <c r="F214" s="8">
        <f t="shared" si="3"/>
        <v>0</v>
      </c>
    </row>
    <row r="215" spans="1:6">
      <c r="A215" s="1">
        <v>44769</v>
      </c>
      <c r="B215" s="16">
        <v>44743</v>
      </c>
      <c r="C215" s="8">
        <f>IFERROR(LOOKUP(2,1/((Vencimentos!$B$8:$B$37&lt;=A215)*(Vencimentos!$B$8:$B$37&lt;&gt;"")*(Vencimentos!$C$8:$C$37&lt;&gt;"")),Vencimentos!$C$8:$C$37),0)</f>
        <v>0</v>
      </c>
      <c r="D215" s="10">
        <f>MAX(IF(AND(ISNUMBER(Formações!$C$8),A215&gt;=Formações!$C$8),Formações!$B$8,0),IF(AND(ISNUMBER(Formações!$C$9),A215&gt;=Formações!$C$9),Formações!$B$9,0),IF(AND(ISNUMBER(Formações!$C$10),A215&gt;=Formações!$C$10),Formações!$B$10,0),IF(AND(ISNUMBER(Formações!$C$11),A215&gt;=Formações!$C$11),Formações!$B$11,0),IF(AND(ISNUMBER(Formações!$C$12),A215&gt;=Formações!$C$12),Formações!$B$12,0))</f>
        <v>0</v>
      </c>
      <c r="E215">
        <v>31</v>
      </c>
      <c r="F215" s="8">
        <f t="shared" si="3"/>
        <v>0</v>
      </c>
    </row>
    <row r="216" spans="1:6">
      <c r="A216" s="1">
        <v>44770</v>
      </c>
      <c r="B216" s="16">
        <v>44743</v>
      </c>
      <c r="C216" s="8">
        <f>IFERROR(LOOKUP(2,1/((Vencimentos!$B$8:$B$37&lt;=A216)*(Vencimentos!$B$8:$B$37&lt;&gt;"")*(Vencimentos!$C$8:$C$37&lt;&gt;"")),Vencimentos!$C$8:$C$37),0)</f>
        <v>0</v>
      </c>
      <c r="D216" s="10">
        <f>MAX(IF(AND(ISNUMBER(Formações!$C$8),A216&gt;=Formações!$C$8),Formações!$B$8,0),IF(AND(ISNUMBER(Formações!$C$9),A216&gt;=Formações!$C$9),Formações!$B$9,0),IF(AND(ISNUMBER(Formações!$C$10),A216&gt;=Formações!$C$10),Formações!$B$10,0),IF(AND(ISNUMBER(Formações!$C$11),A216&gt;=Formações!$C$11),Formações!$B$11,0),IF(AND(ISNUMBER(Formações!$C$12),A216&gt;=Formações!$C$12),Formações!$B$12,0))</f>
        <v>0</v>
      </c>
      <c r="E216">
        <v>31</v>
      </c>
      <c r="F216" s="8">
        <f t="shared" si="3"/>
        <v>0</v>
      </c>
    </row>
    <row r="217" spans="1:6">
      <c r="A217" s="1">
        <v>44771</v>
      </c>
      <c r="B217" s="16">
        <v>44743</v>
      </c>
      <c r="C217" s="8">
        <f>IFERROR(LOOKUP(2,1/((Vencimentos!$B$8:$B$37&lt;=A217)*(Vencimentos!$B$8:$B$37&lt;&gt;"")*(Vencimentos!$C$8:$C$37&lt;&gt;"")),Vencimentos!$C$8:$C$37),0)</f>
        <v>0</v>
      </c>
      <c r="D217" s="10">
        <f>MAX(IF(AND(ISNUMBER(Formações!$C$8),A217&gt;=Formações!$C$8),Formações!$B$8,0),IF(AND(ISNUMBER(Formações!$C$9),A217&gt;=Formações!$C$9),Formações!$B$9,0),IF(AND(ISNUMBER(Formações!$C$10),A217&gt;=Formações!$C$10),Formações!$B$10,0),IF(AND(ISNUMBER(Formações!$C$11),A217&gt;=Formações!$C$11),Formações!$B$11,0),IF(AND(ISNUMBER(Formações!$C$12),A217&gt;=Formações!$C$12),Formações!$B$12,0))</f>
        <v>0</v>
      </c>
      <c r="E217">
        <v>31</v>
      </c>
      <c r="F217" s="8">
        <f t="shared" si="3"/>
        <v>0</v>
      </c>
    </row>
    <row r="218" spans="1:6">
      <c r="A218" s="1">
        <v>44772</v>
      </c>
      <c r="B218" s="16">
        <v>44743</v>
      </c>
      <c r="C218" s="8">
        <f>IFERROR(LOOKUP(2,1/((Vencimentos!$B$8:$B$37&lt;=A218)*(Vencimentos!$B$8:$B$37&lt;&gt;"")*(Vencimentos!$C$8:$C$37&lt;&gt;"")),Vencimentos!$C$8:$C$37),0)</f>
        <v>0</v>
      </c>
      <c r="D218" s="10">
        <f>MAX(IF(AND(ISNUMBER(Formações!$C$8),A218&gt;=Formações!$C$8),Formações!$B$8,0),IF(AND(ISNUMBER(Formações!$C$9),A218&gt;=Formações!$C$9),Formações!$B$9,0),IF(AND(ISNUMBER(Formações!$C$10),A218&gt;=Formações!$C$10),Formações!$B$10,0),IF(AND(ISNUMBER(Formações!$C$11),A218&gt;=Formações!$C$11),Formações!$B$11,0),IF(AND(ISNUMBER(Formações!$C$12),A218&gt;=Formações!$C$12),Formações!$B$12,0))</f>
        <v>0</v>
      </c>
      <c r="E218">
        <v>31</v>
      </c>
      <c r="F218" s="8">
        <f t="shared" si="3"/>
        <v>0</v>
      </c>
    </row>
    <row r="219" spans="1:6">
      <c r="A219" s="1">
        <v>44773</v>
      </c>
      <c r="B219" s="16">
        <v>44743</v>
      </c>
      <c r="C219" s="8">
        <f>IFERROR(LOOKUP(2,1/((Vencimentos!$B$8:$B$37&lt;=A219)*(Vencimentos!$B$8:$B$37&lt;&gt;"")*(Vencimentos!$C$8:$C$37&lt;&gt;"")),Vencimentos!$C$8:$C$37),0)</f>
        <v>0</v>
      </c>
      <c r="D219" s="10">
        <f>MAX(IF(AND(ISNUMBER(Formações!$C$8),A219&gt;=Formações!$C$8),Formações!$B$8,0),IF(AND(ISNUMBER(Formações!$C$9),A219&gt;=Formações!$C$9),Formações!$B$9,0),IF(AND(ISNUMBER(Formações!$C$10),A219&gt;=Formações!$C$10),Formações!$B$10,0),IF(AND(ISNUMBER(Formações!$C$11),A219&gt;=Formações!$C$11),Formações!$B$11,0),IF(AND(ISNUMBER(Formações!$C$12),A219&gt;=Formações!$C$12),Formações!$B$12,0))</f>
        <v>0</v>
      </c>
      <c r="E219">
        <v>31</v>
      </c>
      <c r="F219" s="8">
        <f t="shared" si="3"/>
        <v>0</v>
      </c>
    </row>
    <row r="220" spans="1:6">
      <c r="A220" s="1">
        <v>44774</v>
      </c>
      <c r="B220" s="16">
        <v>44774</v>
      </c>
      <c r="C220" s="8">
        <f>IFERROR(LOOKUP(2,1/((Vencimentos!$B$8:$B$37&lt;=A220)*(Vencimentos!$B$8:$B$37&lt;&gt;"")*(Vencimentos!$C$8:$C$37&lt;&gt;"")),Vencimentos!$C$8:$C$37),0)</f>
        <v>0</v>
      </c>
      <c r="D220" s="10">
        <f>MAX(IF(AND(ISNUMBER(Formações!$C$8),A220&gt;=Formações!$C$8),Formações!$B$8,0),IF(AND(ISNUMBER(Formações!$C$9),A220&gt;=Formações!$C$9),Formações!$B$9,0),IF(AND(ISNUMBER(Formações!$C$10),A220&gt;=Formações!$C$10),Formações!$B$10,0),IF(AND(ISNUMBER(Formações!$C$11),A220&gt;=Formações!$C$11),Formações!$B$11,0),IF(AND(ISNUMBER(Formações!$C$12),A220&gt;=Formações!$C$12),Formações!$B$12,0))</f>
        <v>0</v>
      </c>
      <c r="E220">
        <v>31</v>
      </c>
      <c r="F220" s="8">
        <f t="shared" si="3"/>
        <v>0</v>
      </c>
    </row>
    <row r="221" spans="1:6">
      <c r="A221" s="1">
        <v>44775</v>
      </c>
      <c r="B221" s="16">
        <v>44774</v>
      </c>
      <c r="C221" s="8">
        <f>IFERROR(LOOKUP(2,1/((Vencimentos!$B$8:$B$37&lt;=A221)*(Vencimentos!$B$8:$B$37&lt;&gt;"")*(Vencimentos!$C$8:$C$37&lt;&gt;"")),Vencimentos!$C$8:$C$37),0)</f>
        <v>0</v>
      </c>
      <c r="D221" s="10">
        <f>MAX(IF(AND(ISNUMBER(Formações!$C$8),A221&gt;=Formações!$C$8),Formações!$B$8,0),IF(AND(ISNUMBER(Formações!$C$9),A221&gt;=Formações!$C$9),Formações!$B$9,0),IF(AND(ISNUMBER(Formações!$C$10),A221&gt;=Formações!$C$10),Formações!$B$10,0),IF(AND(ISNUMBER(Formações!$C$11),A221&gt;=Formações!$C$11),Formações!$B$11,0),IF(AND(ISNUMBER(Formações!$C$12),A221&gt;=Formações!$C$12),Formações!$B$12,0))</f>
        <v>0</v>
      </c>
      <c r="E221">
        <v>31</v>
      </c>
      <c r="F221" s="8">
        <f t="shared" si="3"/>
        <v>0</v>
      </c>
    </row>
    <row r="222" spans="1:6">
      <c r="A222" s="1">
        <v>44776</v>
      </c>
      <c r="B222" s="16">
        <v>44774</v>
      </c>
      <c r="C222" s="8">
        <f>IFERROR(LOOKUP(2,1/((Vencimentos!$B$8:$B$37&lt;=A222)*(Vencimentos!$B$8:$B$37&lt;&gt;"")*(Vencimentos!$C$8:$C$37&lt;&gt;"")),Vencimentos!$C$8:$C$37),0)</f>
        <v>0</v>
      </c>
      <c r="D222" s="10">
        <f>MAX(IF(AND(ISNUMBER(Formações!$C$8),A222&gt;=Formações!$C$8),Formações!$B$8,0),IF(AND(ISNUMBER(Formações!$C$9),A222&gt;=Formações!$C$9),Formações!$B$9,0),IF(AND(ISNUMBER(Formações!$C$10),A222&gt;=Formações!$C$10),Formações!$B$10,0),IF(AND(ISNUMBER(Formações!$C$11),A222&gt;=Formações!$C$11),Formações!$B$11,0),IF(AND(ISNUMBER(Formações!$C$12),A222&gt;=Formações!$C$12),Formações!$B$12,0))</f>
        <v>0</v>
      </c>
      <c r="E222">
        <v>31</v>
      </c>
      <c r="F222" s="8">
        <f t="shared" si="3"/>
        <v>0</v>
      </c>
    </row>
    <row r="223" spans="1:6">
      <c r="A223" s="1">
        <v>44777</v>
      </c>
      <c r="B223" s="16">
        <v>44774</v>
      </c>
      <c r="C223" s="8">
        <f>IFERROR(LOOKUP(2,1/((Vencimentos!$B$8:$B$37&lt;=A223)*(Vencimentos!$B$8:$B$37&lt;&gt;"")*(Vencimentos!$C$8:$C$37&lt;&gt;"")),Vencimentos!$C$8:$C$37),0)</f>
        <v>0</v>
      </c>
      <c r="D223" s="10">
        <f>MAX(IF(AND(ISNUMBER(Formações!$C$8),A223&gt;=Formações!$C$8),Formações!$B$8,0),IF(AND(ISNUMBER(Formações!$C$9),A223&gt;=Formações!$C$9),Formações!$B$9,0),IF(AND(ISNUMBER(Formações!$C$10),A223&gt;=Formações!$C$10),Formações!$B$10,0),IF(AND(ISNUMBER(Formações!$C$11),A223&gt;=Formações!$C$11),Formações!$B$11,0),IF(AND(ISNUMBER(Formações!$C$12),A223&gt;=Formações!$C$12),Formações!$B$12,0))</f>
        <v>0</v>
      </c>
      <c r="E223">
        <v>31</v>
      </c>
      <c r="F223" s="8">
        <f t="shared" si="3"/>
        <v>0</v>
      </c>
    </row>
    <row r="224" spans="1:6">
      <c r="A224" s="1">
        <v>44778</v>
      </c>
      <c r="B224" s="16">
        <v>44774</v>
      </c>
      <c r="C224" s="8">
        <f>IFERROR(LOOKUP(2,1/((Vencimentos!$B$8:$B$37&lt;=A224)*(Vencimentos!$B$8:$B$37&lt;&gt;"")*(Vencimentos!$C$8:$C$37&lt;&gt;"")),Vencimentos!$C$8:$C$37),0)</f>
        <v>0</v>
      </c>
      <c r="D224" s="10">
        <f>MAX(IF(AND(ISNUMBER(Formações!$C$8),A224&gt;=Formações!$C$8),Formações!$B$8,0),IF(AND(ISNUMBER(Formações!$C$9),A224&gt;=Formações!$C$9),Formações!$B$9,0),IF(AND(ISNUMBER(Formações!$C$10),A224&gt;=Formações!$C$10),Formações!$B$10,0),IF(AND(ISNUMBER(Formações!$C$11),A224&gt;=Formações!$C$11),Formações!$B$11,0),IF(AND(ISNUMBER(Formações!$C$12),A224&gt;=Formações!$C$12),Formações!$B$12,0))</f>
        <v>0</v>
      </c>
      <c r="E224">
        <v>31</v>
      </c>
      <c r="F224" s="8">
        <f t="shared" si="3"/>
        <v>0</v>
      </c>
    </row>
    <row r="225" spans="1:6">
      <c r="A225" s="1">
        <v>44779</v>
      </c>
      <c r="B225" s="16">
        <v>44774</v>
      </c>
      <c r="C225" s="8">
        <f>IFERROR(LOOKUP(2,1/((Vencimentos!$B$8:$B$37&lt;=A225)*(Vencimentos!$B$8:$B$37&lt;&gt;"")*(Vencimentos!$C$8:$C$37&lt;&gt;"")),Vencimentos!$C$8:$C$37),0)</f>
        <v>0</v>
      </c>
      <c r="D225" s="10">
        <f>MAX(IF(AND(ISNUMBER(Formações!$C$8),A225&gt;=Formações!$C$8),Formações!$B$8,0),IF(AND(ISNUMBER(Formações!$C$9),A225&gt;=Formações!$C$9),Formações!$B$9,0),IF(AND(ISNUMBER(Formações!$C$10),A225&gt;=Formações!$C$10),Formações!$B$10,0),IF(AND(ISNUMBER(Formações!$C$11),A225&gt;=Formações!$C$11),Formações!$B$11,0),IF(AND(ISNUMBER(Formações!$C$12),A225&gt;=Formações!$C$12),Formações!$B$12,0))</f>
        <v>0</v>
      </c>
      <c r="E225">
        <v>31</v>
      </c>
      <c r="F225" s="8">
        <f t="shared" si="3"/>
        <v>0</v>
      </c>
    </row>
    <row r="226" spans="1:6">
      <c r="A226" s="1">
        <v>44780</v>
      </c>
      <c r="B226" s="16">
        <v>44774</v>
      </c>
      <c r="C226" s="8">
        <f>IFERROR(LOOKUP(2,1/((Vencimentos!$B$8:$B$37&lt;=A226)*(Vencimentos!$B$8:$B$37&lt;&gt;"")*(Vencimentos!$C$8:$C$37&lt;&gt;"")),Vencimentos!$C$8:$C$37),0)</f>
        <v>0</v>
      </c>
      <c r="D226" s="10">
        <f>MAX(IF(AND(ISNUMBER(Formações!$C$8),A226&gt;=Formações!$C$8),Formações!$B$8,0),IF(AND(ISNUMBER(Formações!$C$9),A226&gt;=Formações!$C$9),Formações!$B$9,0),IF(AND(ISNUMBER(Formações!$C$10),A226&gt;=Formações!$C$10),Formações!$B$10,0),IF(AND(ISNUMBER(Formações!$C$11),A226&gt;=Formações!$C$11),Formações!$B$11,0),IF(AND(ISNUMBER(Formações!$C$12),A226&gt;=Formações!$C$12),Formações!$B$12,0))</f>
        <v>0</v>
      </c>
      <c r="E226">
        <v>31</v>
      </c>
      <c r="F226" s="8">
        <f t="shared" si="3"/>
        <v>0</v>
      </c>
    </row>
    <row r="227" spans="1:6">
      <c r="A227" s="1">
        <v>44781</v>
      </c>
      <c r="B227" s="16">
        <v>44774</v>
      </c>
      <c r="C227" s="8">
        <f>IFERROR(LOOKUP(2,1/((Vencimentos!$B$8:$B$37&lt;=A227)*(Vencimentos!$B$8:$B$37&lt;&gt;"")*(Vencimentos!$C$8:$C$37&lt;&gt;"")),Vencimentos!$C$8:$C$37),0)</f>
        <v>0</v>
      </c>
      <c r="D227" s="10">
        <f>MAX(IF(AND(ISNUMBER(Formações!$C$8),A227&gt;=Formações!$C$8),Formações!$B$8,0),IF(AND(ISNUMBER(Formações!$C$9),A227&gt;=Formações!$C$9),Formações!$B$9,0),IF(AND(ISNUMBER(Formações!$C$10),A227&gt;=Formações!$C$10),Formações!$B$10,0),IF(AND(ISNUMBER(Formações!$C$11),A227&gt;=Formações!$C$11),Formações!$B$11,0),IF(AND(ISNUMBER(Formações!$C$12),A227&gt;=Formações!$C$12),Formações!$B$12,0))</f>
        <v>0</v>
      </c>
      <c r="E227">
        <v>31</v>
      </c>
      <c r="F227" s="8">
        <f t="shared" si="3"/>
        <v>0</v>
      </c>
    </row>
    <row r="228" spans="1:6">
      <c r="A228" s="1">
        <v>44782</v>
      </c>
      <c r="B228" s="16">
        <v>44774</v>
      </c>
      <c r="C228" s="8">
        <f>IFERROR(LOOKUP(2,1/((Vencimentos!$B$8:$B$37&lt;=A228)*(Vencimentos!$B$8:$B$37&lt;&gt;"")*(Vencimentos!$C$8:$C$37&lt;&gt;"")),Vencimentos!$C$8:$C$37),0)</f>
        <v>0</v>
      </c>
      <c r="D228" s="10">
        <f>MAX(IF(AND(ISNUMBER(Formações!$C$8),A228&gt;=Formações!$C$8),Formações!$B$8,0),IF(AND(ISNUMBER(Formações!$C$9),A228&gt;=Formações!$C$9),Formações!$B$9,0),IF(AND(ISNUMBER(Formações!$C$10),A228&gt;=Formações!$C$10),Formações!$B$10,0),IF(AND(ISNUMBER(Formações!$C$11),A228&gt;=Formações!$C$11),Formações!$B$11,0),IF(AND(ISNUMBER(Formações!$C$12),A228&gt;=Formações!$C$12),Formações!$B$12,0))</f>
        <v>0</v>
      </c>
      <c r="E228">
        <v>31</v>
      </c>
      <c r="F228" s="8">
        <f t="shared" si="3"/>
        <v>0</v>
      </c>
    </row>
    <row r="229" spans="1:6">
      <c r="A229" s="1">
        <v>44783</v>
      </c>
      <c r="B229" s="16">
        <v>44774</v>
      </c>
      <c r="C229" s="8">
        <f>IFERROR(LOOKUP(2,1/((Vencimentos!$B$8:$B$37&lt;=A229)*(Vencimentos!$B$8:$B$37&lt;&gt;"")*(Vencimentos!$C$8:$C$37&lt;&gt;"")),Vencimentos!$C$8:$C$37),0)</f>
        <v>0</v>
      </c>
      <c r="D229" s="10">
        <f>MAX(IF(AND(ISNUMBER(Formações!$C$8),A229&gt;=Formações!$C$8),Formações!$B$8,0),IF(AND(ISNUMBER(Formações!$C$9),A229&gt;=Formações!$C$9),Formações!$B$9,0),IF(AND(ISNUMBER(Formações!$C$10),A229&gt;=Formações!$C$10),Formações!$B$10,0),IF(AND(ISNUMBER(Formações!$C$11),A229&gt;=Formações!$C$11),Formações!$B$11,0),IF(AND(ISNUMBER(Formações!$C$12),A229&gt;=Formações!$C$12),Formações!$B$12,0))</f>
        <v>0</v>
      </c>
      <c r="E229">
        <v>31</v>
      </c>
      <c r="F229" s="8">
        <f t="shared" si="3"/>
        <v>0</v>
      </c>
    </row>
    <row r="230" spans="1:6">
      <c r="A230" s="1">
        <v>44784</v>
      </c>
      <c r="B230" s="16">
        <v>44774</v>
      </c>
      <c r="C230" s="8">
        <f>IFERROR(LOOKUP(2,1/((Vencimentos!$B$8:$B$37&lt;=A230)*(Vencimentos!$B$8:$B$37&lt;&gt;"")*(Vencimentos!$C$8:$C$37&lt;&gt;"")),Vencimentos!$C$8:$C$37),0)</f>
        <v>0</v>
      </c>
      <c r="D230" s="10">
        <f>MAX(IF(AND(ISNUMBER(Formações!$C$8),A230&gt;=Formações!$C$8),Formações!$B$8,0),IF(AND(ISNUMBER(Formações!$C$9),A230&gt;=Formações!$C$9),Formações!$B$9,0),IF(AND(ISNUMBER(Formações!$C$10),A230&gt;=Formações!$C$10),Formações!$B$10,0),IF(AND(ISNUMBER(Formações!$C$11),A230&gt;=Formações!$C$11),Formações!$B$11,0),IF(AND(ISNUMBER(Formações!$C$12),A230&gt;=Formações!$C$12),Formações!$B$12,0))</f>
        <v>0</v>
      </c>
      <c r="E230">
        <v>31</v>
      </c>
      <c r="F230" s="8">
        <f t="shared" si="3"/>
        <v>0</v>
      </c>
    </row>
    <row r="231" spans="1:6">
      <c r="A231" s="1">
        <v>44785</v>
      </c>
      <c r="B231" s="16">
        <v>44774</v>
      </c>
      <c r="C231" s="8">
        <f>IFERROR(LOOKUP(2,1/((Vencimentos!$B$8:$B$37&lt;=A231)*(Vencimentos!$B$8:$B$37&lt;&gt;"")*(Vencimentos!$C$8:$C$37&lt;&gt;"")),Vencimentos!$C$8:$C$37),0)</f>
        <v>0</v>
      </c>
      <c r="D231" s="10">
        <f>MAX(IF(AND(ISNUMBER(Formações!$C$8),A231&gt;=Formações!$C$8),Formações!$B$8,0),IF(AND(ISNUMBER(Formações!$C$9),A231&gt;=Formações!$C$9),Formações!$B$9,0),IF(AND(ISNUMBER(Formações!$C$10),A231&gt;=Formações!$C$10),Formações!$B$10,0),IF(AND(ISNUMBER(Formações!$C$11),A231&gt;=Formações!$C$11),Formações!$B$11,0),IF(AND(ISNUMBER(Formações!$C$12),A231&gt;=Formações!$C$12),Formações!$B$12,0))</f>
        <v>0</v>
      </c>
      <c r="E231">
        <v>31</v>
      </c>
      <c r="F231" s="8">
        <f t="shared" si="3"/>
        <v>0</v>
      </c>
    </row>
    <row r="232" spans="1:6">
      <c r="A232" s="1">
        <v>44786</v>
      </c>
      <c r="B232" s="16">
        <v>44774</v>
      </c>
      <c r="C232" s="8">
        <f>IFERROR(LOOKUP(2,1/((Vencimentos!$B$8:$B$37&lt;=A232)*(Vencimentos!$B$8:$B$37&lt;&gt;"")*(Vencimentos!$C$8:$C$37&lt;&gt;"")),Vencimentos!$C$8:$C$37),0)</f>
        <v>0</v>
      </c>
      <c r="D232" s="10">
        <f>MAX(IF(AND(ISNUMBER(Formações!$C$8),A232&gt;=Formações!$C$8),Formações!$B$8,0),IF(AND(ISNUMBER(Formações!$C$9),A232&gt;=Formações!$C$9),Formações!$B$9,0),IF(AND(ISNUMBER(Formações!$C$10),A232&gt;=Formações!$C$10),Formações!$B$10,0),IF(AND(ISNUMBER(Formações!$C$11),A232&gt;=Formações!$C$11),Formações!$B$11,0),IF(AND(ISNUMBER(Formações!$C$12),A232&gt;=Formações!$C$12),Formações!$B$12,0))</f>
        <v>0</v>
      </c>
      <c r="E232">
        <v>31</v>
      </c>
      <c r="F232" s="8">
        <f t="shared" si="3"/>
        <v>0</v>
      </c>
    </row>
    <row r="233" spans="1:6">
      <c r="A233" s="1">
        <v>44787</v>
      </c>
      <c r="B233" s="16">
        <v>44774</v>
      </c>
      <c r="C233" s="8">
        <f>IFERROR(LOOKUP(2,1/((Vencimentos!$B$8:$B$37&lt;=A233)*(Vencimentos!$B$8:$B$37&lt;&gt;"")*(Vencimentos!$C$8:$C$37&lt;&gt;"")),Vencimentos!$C$8:$C$37),0)</f>
        <v>0</v>
      </c>
      <c r="D233" s="10">
        <f>MAX(IF(AND(ISNUMBER(Formações!$C$8),A233&gt;=Formações!$C$8),Formações!$B$8,0),IF(AND(ISNUMBER(Formações!$C$9),A233&gt;=Formações!$C$9),Formações!$B$9,0),IF(AND(ISNUMBER(Formações!$C$10),A233&gt;=Formações!$C$10),Formações!$B$10,0),IF(AND(ISNUMBER(Formações!$C$11),A233&gt;=Formações!$C$11),Formações!$B$11,0),IF(AND(ISNUMBER(Formações!$C$12),A233&gt;=Formações!$C$12),Formações!$B$12,0))</f>
        <v>0</v>
      </c>
      <c r="E233">
        <v>31</v>
      </c>
      <c r="F233" s="8">
        <f t="shared" si="3"/>
        <v>0</v>
      </c>
    </row>
    <row r="234" spans="1:6">
      <c r="A234" s="1">
        <v>44788</v>
      </c>
      <c r="B234" s="16">
        <v>44774</v>
      </c>
      <c r="C234" s="8">
        <f>IFERROR(LOOKUP(2,1/((Vencimentos!$B$8:$B$37&lt;=A234)*(Vencimentos!$B$8:$B$37&lt;&gt;"")*(Vencimentos!$C$8:$C$37&lt;&gt;"")),Vencimentos!$C$8:$C$37),0)</f>
        <v>0</v>
      </c>
      <c r="D234" s="10">
        <f>MAX(IF(AND(ISNUMBER(Formações!$C$8),A234&gt;=Formações!$C$8),Formações!$B$8,0),IF(AND(ISNUMBER(Formações!$C$9),A234&gt;=Formações!$C$9),Formações!$B$9,0),IF(AND(ISNUMBER(Formações!$C$10),A234&gt;=Formações!$C$10),Formações!$B$10,0),IF(AND(ISNUMBER(Formações!$C$11),A234&gt;=Formações!$C$11),Formações!$B$11,0),IF(AND(ISNUMBER(Formações!$C$12),A234&gt;=Formações!$C$12),Formações!$B$12,0))</f>
        <v>0</v>
      </c>
      <c r="E234">
        <v>31</v>
      </c>
      <c r="F234" s="8">
        <f t="shared" si="3"/>
        <v>0</v>
      </c>
    </row>
    <row r="235" spans="1:6">
      <c r="A235" s="1">
        <v>44789</v>
      </c>
      <c r="B235" s="16">
        <v>44774</v>
      </c>
      <c r="C235" s="8">
        <f>IFERROR(LOOKUP(2,1/((Vencimentos!$B$8:$B$37&lt;=A235)*(Vencimentos!$B$8:$B$37&lt;&gt;"")*(Vencimentos!$C$8:$C$37&lt;&gt;"")),Vencimentos!$C$8:$C$37),0)</f>
        <v>0</v>
      </c>
      <c r="D235" s="10">
        <f>MAX(IF(AND(ISNUMBER(Formações!$C$8),A235&gt;=Formações!$C$8),Formações!$B$8,0),IF(AND(ISNUMBER(Formações!$C$9),A235&gt;=Formações!$C$9),Formações!$B$9,0),IF(AND(ISNUMBER(Formações!$C$10),A235&gt;=Formações!$C$10),Formações!$B$10,0),IF(AND(ISNUMBER(Formações!$C$11),A235&gt;=Formações!$C$11),Formações!$B$11,0),IF(AND(ISNUMBER(Formações!$C$12),A235&gt;=Formações!$C$12),Formações!$B$12,0))</f>
        <v>0</v>
      </c>
      <c r="E235">
        <v>31</v>
      </c>
      <c r="F235" s="8">
        <f t="shared" si="3"/>
        <v>0</v>
      </c>
    </row>
    <row r="236" spans="1:6">
      <c r="A236" s="1">
        <v>44790</v>
      </c>
      <c r="B236" s="16">
        <v>44774</v>
      </c>
      <c r="C236" s="8">
        <f>IFERROR(LOOKUP(2,1/((Vencimentos!$B$8:$B$37&lt;=A236)*(Vencimentos!$B$8:$B$37&lt;&gt;"")*(Vencimentos!$C$8:$C$37&lt;&gt;"")),Vencimentos!$C$8:$C$37),0)</f>
        <v>0</v>
      </c>
      <c r="D236" s="10">
        <f>MAX(IF(AND(ISNUMBER(Formações!$C$8),A236&gt;=Formações!$C$8),Formações!$B$8,0),IF(AND(ISNUMBER(Formações!$C$9),A236&gt;=Formações!$C$9),Formações!$B$9,0),IF(AND(ISNUMBER(Formações!$C$10),A236&gt;=Formações!$C$10),Formações!$B$10,0),IF(AND(ISNUMBER(Formações!$C$11),A236&gt;=Formações!$C$11),Formações!$B$11,0),IF(AND(ISNUMBER(Formações!$C$12),A236&gt;=Formações!$C$12),Formações!$B$12,0))</f>
        <v>0</v>
      </c>
      <c r="E236">
        <v>31</v>
      </c>
      <c r="F236" s="8">
        <f t="shared" si="3"/>
        <v>0</v>
      </c>
    </row>
    <row r="237" spans="1:6">
      <c r="A237" s="1">
        <v>44791</v>
      </c>
      <c r="B237" s="16">
        <v>44774</v>
      </c>
      <c r="C237" s="8">
        <f>IFERROR(LOOKUP(2,1/((Vencimentos!$B$8:$B$37&lt;=A237)*(Vencimentos!$B$8:$B$37&lt;&gt;"")*(Vencimentos!$C$8:$C$37&lt;&gt;"")),Vencimentos!$C$8:$C$37),0)</f>
        <v>0</v>
      </c>
      <c r="D237" s="10">
        <f>MAX(IF(AND(ISNUMBER(Formações!$C$8),A237&gt;=Formações!$C$8),Formações!$B$8,0),IF(AND(ISNUMBER(Formações!$C$9),A237&gt;=Formações!$C$9),Formações!$B$9,0),IF(AND(ISNUMBER(Formações!$C$10),A237&gt;=Formações!$C$10),Formações!$B$10,0),IF(AND(ISNUMBER(Formações!$C$11),A237&gt;=Formações!$C$11),Formações!$B$11,0),IF(AND(ISNUMBER(Formações!$C$12),A237&gt;=Formações!$C$12),Formações!$B$12,0))</f>
        <v>0</v>
      </c>
      <c r="E237">
        <v>31</v>
      </c>
      <c r="F237" s="8">
        <f t="shared" si="3"/>
        <v>0</v>
      </c>
    </row>
    <row r="238" spans="1:6">
      <c r="A238" s="1">
        <v>44792</v>
      </c>
      <c r="B238" s="16">
        <v>44774</v>
      </c>
      <c r="C238" s="8">
        <f>IFERROR(LOOKUP(2,1/((Vencimentos!$B$8:$B$37&lt;=A238)*(Vencimentos!$B$8:$B$37&lt;&gt;"")*(Vencimentos!$C$8:$C$37&lt;&gt;"")),Vencimentos!$C$8:$C$37),0)</f>
        <v>0</v>
      </c>
      <c r="D238" s="10">
        <f>MAX(IF(AND(ISNUMBER(Formações!$C$8),A238&gt;=Formações!$C$8),Formações!$B$8,0),IF(AND(ISNUMBER(Formações!$C$9),A238&gt;=Formações!$C$9),Formações!$B$9,0),IF(AND(ISNUMBER(Formações!$C$10),A238&gt;=Formações!$C$10),Formações!$B$10,0),IF(AND(ISNUMBER(Formações!$C$11),A238&gt;=Formações!$C$11),Formações!$B$11,0),IF(AND(ISNUMBER(Formações!$C$12),A238&gt;=Formações!$C$12),Formações!$B$12,0))</f>
        <v>0</v>
      </c>
      <c r="E238">
        <v>31</v>
      </c>
      <c r="F238" s="8">
        <f t="shared" si="3"/>
        <v>0</v>
      </c>
    </row>
    <row r="239" spans="1:6">
      <c r="A239" s="1">
        <v>44793</v>
      </c>
      <c r="B239" s="16">
        <v>44774</v>
      </c>
      <c r="C239" s="8">
        <f>IFERROR(LOOKUP(2,1/((Vencimentos!$B$8:$B$37&lt;=A239)*(Vencimentos!$B$8:$B$37&lt;&gt;"")*(Vencimentos!$C$8:$C$37&lt;&gt;"")),Vencimentos!$C$8:$C$37),0)</f>
        <v>0</v>
      </c>
      <c r="D239" s="10">
        <f>MAX(IF(AND(ISNUMBER(Formações!$C$8),A239&gt;=Formações!$C$8),Formações!$B$8,0),IF(AND(ISNUMBER(Formações!$C$9),A239&gt;=Formações!$C$9),Formações!$B$9,0),IF(AND(ISNUMBER(Formações!$C$10),A239&gt;=Formações!$C$10),Formações!$B$10,0),IF(AND(ISNUMBER(Formações!$C$11),A239&gt;=Formações!$C$11),Formações!$B$11,0),IF(AND(ISNUMBER(Formações!$C$12),A239&gt;=Formações!$C$12),Formações!$B$12,0))</f>
        <v>0</v>
      </c>
      <c r="E239">
        <v>31</v>
      </c>
      <c r="F239" s="8">
        <f t="shared" si="3"/>
        <v>0</v>
      </c>
    </row>
    <row r="240" spans="1:6">
      <c r="A240" s="1">
        <v>44794</v>
      </c>
      <c r="B240" s="16">
        <v>44774</v>
      </c>
      <c r="C240" s="8">
        <f>IFERROR(LOOKUP(2,1/((Vencimentos!$B$8:$B$37&lt;=A240)*(Vencimentos!$B$8:$B$37&lt;&gt;"")*(Vencimentos!$C$8:$C$37&lt;&gt;"")),Vencimentos!$C$8:$C$37),0)</f>
        <v>0</v>
      </c>
      <c r="D240" s="10">
        <f>MAX(IF(AND(ISNUMBER(Formações!$C$8),A240&gt;=Formações!$C$8),Formações!$B$8,0),IF(AND(ISNUMBER(Formações!$C$9),A240&gt;=Formações!$C$9),Formações!$B$9,0),IF(AND(ISNUMBER(Formações!$C$10),A240&gt;=Formações!$C$10),Formações!$B$10,0),IF(AND(ISNUMBER(Formações!$C$11),A240&gt;=Formações!$C$11),Formações!$B$11,0),IF(AND(ISNUMBER(Formações!$C$12),A240&gt;=Formações!$C$12),Formações!$B$12,0))</f>
        <v>0</v>
      </c>
      <c r="E240">
        <v>31</v>
      </c>
      <c r="F240" s="8">
        <f t="shared" si="3"/>
        <v>0</v>
      </c>
    </row>
    <row r="241" spans="1:6">
      <c r="A241" s="1">
        <v>44795</v>
      </c>
      <c r="B241" s="16">
        <v>44774</v>
      </c>
      <c r="C241" s="8">
        <f>IFERROR(LOOKUP(2,1/((Vencimentos!$B$8:$B$37&lt;=A241)*(Vencimentos!$B$8:$B$37&lt;&gt;"")*(Vencimentos!$C$8:$C$37&lt;&gt;"")),Vencimentos!$C$8:$C$37),0)</f>
        <v>0</v>
      </c>
      <c r="D241" s="10">
        <f>MAX(IF(AND(ISNUMBER(Formações!$C$8),A241&gt;=Formações!$C$8),Formações!$B$8,0),IF(AND(ISNUMBER(Formações!$C$9),A241&gt;=Formações!$C$9),Formações!$B$9,0),IF(AND(ISNUMBER(Formações!$C$10),A241&gt;=Formações!$C$10),Formações!$B$10,0),IF(AND(ISNUMBER(Formações!$C$11),A241&gt;=Formações!$C$11),Formações!$B$11,0),IF(AND(ISNUMBER(Formações!$C$12),A241&gt;=Formações!$C$12),Formações!$B$12,0))</f>
        <v>0</v>
      </c>
      <c r="E241">
        <v>31</v>
      </c>
      <c r="F241" s="8">
        <f t="shared" si="3"/>
        <v>0</v>
      </c>
    </row>
    <row r="242" spans="1:6">
      <c r="A242" s="1">
        <v>44796</v>
      </c>
      <c r="B242" s="16">
        <v>44774</v>
      </c>
      <c r="C242" s="8">
        <f>IFERROR(LOOKUP(2,1/((Vencimentos!$B$8:$B$37&lt;=A242)*(Vencimentos!$B$8:$B$37&lt;&gt;"")*(Vencimentos!$C$8:$C$37&lt;&gt;"")),Vencimentos!$C$8:$C$37),0)</f>
        <v>0</v>
      </c>
      <c r="D242" s="10">
        <f>MAX(IF(AND(ISNUMBER(Formações!$C$8),A242&gt;=Formações!$C$8),Formações!$B$8,0),IF(AND(ISNUMBER(Formações!$C$9),A242&gt;=Formações!$C$9),Formações!$B$9,0),IF(AND(ISNUMBER(Formações!$C$10),A242&gt;=Formações!$C$10),Formações!$B$10,0),IF(AND(ISNUMBER(Formações!$C$11),A242&gt;=Formações!$C$11),Formações!$B$11,0),IF(AND(ISNUMBER(Formações!$C$12),A242&gt;=Formações!$C$12),Formações!$B$12,0))</f>
        <v>0</v>
      </c>
      <c r="E242">
        <v>31</v>
      </c>
      <c r="F242" s="8">
        <f t="shared" si="3"/>
        <v>0</v>
      </c>
    </row>
    <row r="243" spans="1:6">
      <c r="A243" s="1">
        <v>44797</v>
      </c>
      <c r="B243" s="16">
        <v>44774</v>
      </c>
      <c r="C243" s="8">
        <f>IFERROR(LOOKUP(2,1/((Vencimentos!$B$8:$B$37&lt;=A243)*(Vencimentos!$B$8:$B$37&lt;&gt;"")*(Vencimentos!$C$8:$C$37&lt;&gt;"")),Vencimentos!$C$8:$C$37),0)</f>
        <v>0</v>
      </c>
      <c r="D243" s="10">
        <f>MAX(IF(AND(ISNUMBER(Formações!$C$8),A243&gt;=Formações!$C$8),Formações!$B$8,0),IF(AND(ISNUMBER(Formações!$C$9),A243&gt;=Formações!$C$9),Formações!$B$9,0),IF(AND(ISNUMBER(Formações!$C$10),A243&gt;=Formações!$C$10),Formações!$B$10,0),IF(AND(ISNUMBER(Formações!$C$11),A243&gt;=Formações!$C$11),Formações!$B$11,0),IF(AND(ISNUMBER(Formações!$C$12),A243&gt;=Formações!$C$12),Formações!$B$12,0))</f>
        <v>0</v>
      </c>
      <c r="E243">
        <v>31</v>
      </c>
      <c r="F243" s="8">
        <f t="shared" si="3"/>
        <v>0</v>
      </c>
    </row>
    <row r="244" spans="1:6">
      <c r="A244" s="1">
        <v>44798</v>
      </c>
      <c r="B244" s="16">
        <v>44774</v>
      </c>
      <c r="C244" s="8">
        <f>IFERROR(LOOKUP(2,1/((Vencimentos!$B$8:$B$37&lt;=A244)*(Vencimentos!$B$8:$B$37&lt;&gt;"")*(Vencimentos!$C$8:$C$37&lt;&gt;"")),Vencimentos!$C$8:$C$37),0)</f>
        <v>0</v>
      </c>
      <c r="D244" s="10">
        <f>MAX(IF(AND(ISNUMBER(Formações!$C$8),A244&gt;=Formações!$C$8),Formações!$B$8,0),IF(AND(ISNUMBER(Formações!$C$9),A244&gt;=Formações!$C$9),Formações!$B$9,0),IF(AND(ISNUMBER(Formações!$C$10),A244&gt;=Formações!$C$10),Formações!$B$10,0),IF(AND(ISNUMBER(Formações!$C$11),A244&gt;=Formações!$C$11),Formações!$B$11,0),IF(AND(ISNUMBER(Formações!$C$12),A244&gt;=Formações!$C$12),Formações!$B$12,0))</f>
        <v>0</v>
      </c>
      <c r="E244">
        <v>31</v>
      </c>
      <c r="F244" s="8">
        <f t="shared" si="3"/>
        <v>0</v>
      </c>
    </row>
    <row r="245" spans="1:6">
      <c r="A245" s="1">
        <v>44799</v>
      </c>
      <c r="B245" s="16">
        <v>44774</v>
      </c>
      <c r="C245" s="8">
        <f>IFERROR(LOOKUP(2,1/((Vencimentos!$B$8:$B$37&lt;=A245)*(Vencimentos!$B$8:$B$37&lt;&gt;"")*(Vencimentos!$C$8:$C$37&lt;&gt;"")),Vencimentos!$C$8:$C$37),0)</f>
        <v>0</v>
      </c>
      <c r="D245" s="10">
        <f>MAX(IF(AND(ISNUMBER(Formações!$C$8),A245&gt;=Formações!$C$8),Formações!$B$8,0),IF(AND(ISNUMBER(Formações!$C$9),A245&gt;=Formações!$C$9),Formações!$B$9,0),IF(AND(ISNUMBER(Formações!$C$10),A245&gt;=Formações!$C$10),Formações!$B$10,0),IF(AND(ISNUMBER(Formações!$C$11),A245&gt;=Formações!$C$11),Formações!$B$11,0),IF(AND(ISNUMBER(Formações!$C$12),A245&gt;=Formações!$C$12),Formações!$B$12,0))</f>
        <v>0</v>
      </c>
      <c r="E245">
        <v>31</v>
      </c>
      <c r="F245" s="8">
        <f t="shared" si="3"/>
        <v>0</v>
      </c>
    </row>
    <row r="246" spans="1:6">
      <c r="A246" s="1">
        <v>44800</v>
      </c>
      <c r="B246" s="16">
        <v>44774</v>
      </c>
      <c r="C246" s="8">
        <f>IFERROR(LOOKUP(2,1/((Vencimentos!$B$8:$B$37&lt;=A246)*(Vencimentos!$B$8:$B$37&lt;&gt;"")*(Vencimentos!$C$8:$C$37&lt;&gt;"")),Vencimentos!$C$8:$C$37),0)</f>
        <v>0</v>
      </c>
      <c r="D246" s="10">
        <f>MAX(IF(AND(ISNUMBER(Formações!$C$8),A246&gt;=Formações!$C$8),Formações!$B$8,0),IF(AND(ISNUMBER(Formações!$C$9),A246&gt;=Formações!$C$9),Formações!$B$9,0),IF(AND(ISNUMBER(Formações!$C$10),A246&gt;=Formações!$C$10),Formações!$B$10,0),IF(AND(ISNUMBER(Formações!$C$11),A246&gt;=Formações!$C$11),Formações!$B$11,0),IF(AND(ISNUMBER(Formações!$C$12),A246&gt;=Formações!$C$12),Formações!$B$12,0))</f>
        <v>0</v>
      </c>
      <c r="E246">
        <v>31</v>
      </c>
      <c r="F246" s="8">
        <f t="shared" si="3"/>
        <v>0</v>
      </c>
    </row>
    <row r="247" spans="1:6">
      <c r="A247" s="1">
        <v>44801</v>
      </c>
      <c r="B247" s="16">
        <v>44774</v>
      </c>
      <c r="C247" s="8">
        <f>IFERROR(LOOKUP(2,1/((Vencimentos!$B$8:$B$37&lt;=A247)*(Vencimentos!$B$8:$B$37&lt;&gt;"")*(Vencimentos!$C$8:$C$37&lt;&gt;"")),Vencimentos!$C$8:$C$37),0)</f>
        <v>0</v>
      </c>
      <c r="D247" s="10">
        <f>MAX(IF(AND(ISNUMBER(Formações!$C$8),A247&gt;=Formações!$C$8),Formações!$B$8,0),IF(AND(ISNUMBER(Formações!$C$9),A247&gt;=Formações!$C$9),Formações!$B$9,0),IF(AND(ISNUMBER(Formações!$C$10),A247&gt;=Formações!$C$10),Formações!$B$10,0),IF(AND(ISNUMBER(Formações!$C$11),A247&gt;=Formações!$C$11),Formações!$B$11,0),IF(AND(ISNUMBER(Formações!$C$12),A247&gt;=Formações!$C$12),Formações!$B$12,0))</f>
        <v>0</v>
      </c>
      <c r="E247">
        <v>31</v>
      </c>
      <c r="F247" s="8">
        <f t="shared" si="3"/>
        <v>0</v>
      </c>
    </row>
    <row r="248" spans="1:6">
      <c r="A248" s="1">
        <v>44802</v>
      </c>
      <c r="B248" s="16">
        <v>44774</v>
      </c>
      <c r="C248" s="8">
        <f>IFERROR(LOOKUP(2,1/((Vencimentos!$B$8:$B$37&lt;=A248)*(Vencimentos!$B$8:$B$37&lt;&gt;"")*(Vencimentos!$C$8:$C$37&lt;&gt;"")),Vencimentos!$C$8:$C$37),0)</f>
        <v>0</v>
      </c>
      <c r="D248" s="10">
        <f>MAX(IF(AND(ISNUMBER(Formações!$C$8),A248&gt;=Formações!$C$8),Formações!$B$8,0),IF(AND(ISNUMBER(Formações!$C$9),A248&gt;=Formações!$C$9),Formações!$B$9,0),IF(AND(ISNUMBER(Formações!$C$10),A248&gt;=Formações!$C$10),Formações!$B$10,0),IF(AND(ISNUMBER(Formações!$C$11),A248&gt;=Formações!$C$11),Formações!$B$11,0),IF(AND(ISNUMBER(Formações!$C$12),A248&gt;=Formações!$C$12),Formações!$B$12,0))</f>
        <v>0</v>
      </c>
      <c r="E248">
        <v>31</v>
      </c>
      <c r="F248" s="8">
        <f t="shared" si="3"/>
        <v>0</v>
      </c>
    </row>
    <row r="249" spans="1:6">
      <c r="A249" s="1">
        <v>44803</v>
      </c>
      <c r="B249" s="16">
        <v>44774</v>
      </c>
      <c r="C249" s="8">
        <f>IFERROR(LOOKUP(2,1/((Vencimentos!$B$8:$B$37&lt;=A249)*(Vencimentos!$B$8:$B$37&lt;&gt;"")*(Vencimentos!$C$8:$C$37&lt;&gt;"")),Vencimentos!$C$8:$C$37),0)</f>
        <v>0</v>
      </c>
      <c r="D249" s="10">
        <f>MAX(IF(AND(ISNUMBER(Formações!$C$8),A249&gt;=Formações!$C$8),Formações!$B$8,0),IF(AND(ISNUMBER(Formações!$C$9),A249&gt;=Formações!$C$9),Formações!$B$9,0),IF(AND(ISNUMBER(Formações!$C$10),A249&gt;=Formações!$C$10),Formações!$B$10,0),IF(AND(ISNUMBER(Formações!$C$11),A249&gt;=Formações!$C$11),Formações!$B$11,0),IF(AND(ISNUMBER(Formações!$C$12),A249&gt;=Formações!$C$12),Formações!$B$12,0))</f>
        <v>0</v>
      </c>
      <c r="E249">
        <v>31</v>
      </c>
      <c r="F249" s="8">
        <f t="shared" si="3"/>
        <v>0</v>
      </c>
    </row>
    <row r="250" spans="1:6">
      <c r="A250" s="1">
        <v>44804</v>
      </c>
      <c r="B250" s="16">
        <v>44774</v>
      </c>
      <c r="C250" s="8">
        <f>IFERROR(LOOKUP(2,1/((Vencimentos!$B$8:$B$37&lt;=A250)*(Vencimentos!$B$8:$B$37&lt;&gt;"")*(Vencimentos!$C$8:$C$37&lt;&gt;"")),Vencimentos!$C$8:$C$37),0)</f>
        <v>0</v>
      </c>
      <c r="D250" s="10">
        <f>MAX(IF(AND(ISNUMBER(Formações!$C$8),A250&gt;=Formações!$C$8),Formações!$B$8,0),IF(AND(ISNUMBER(Formações!$C$9),A250&gt;=Formações!$C$9),Formações!$B$9,0),IF(AND(ISNUMBER(Formações!$C$10),A250&gt;=Formações!$C$10),Formações!$B$10,0),IF(AND(ISNUMBER(Formações!$C$11),A250&gt;=Formações!$C$11),Formações!$B$11,0),IF(AND(ISNUMBER(Formações!$C$12),A250&gt;=Formações!$C$12),Formações!$B$12,0))</f>
        <v>0</v>
      </c>
      <c r="E250">
        <v>31</v>
      </c>
      <c r="F250" s="8">
        <f t="shared" si="3"/>
        <v>0</v>
      </c>
    </row>
    <row r="251" spans="1:6">
      <c r="A251" s="1">
        <v>44805</v>
      </c>
      <c r="B251" s="16">
        <v>44805</v>
      </c>
      <c r="C251" s="8">
        <f>IFERROR(LOOKUP(2,1/((Vencimentos!$B$8:$B$37&lt;=A251)*(Vencimentos!$B$8:$B$37&lt;&gt;"")*(Vencimentos!$C$8:$C$37&lt;&gt;"")),Vencimentos!$C$8:$C$37),0)</f>
        <v>0</v>
      </c>
      <c r="D251" s="10">
        <f>MAX(IF(AND(ISNUMBER(Formações!$C$8),A251&gt;=Formações!$C$8),Formações!$B$8,0),IF(AND(ISNUMBER(Formações!$C$9),A251&gt;=Formações!$C$9),Formações!$B$9,0),IF(AND(ISNUMBER(Formações!$C$10),A251&gt;=Formações!$C$10),Formações!$B$10,0),IF(AND(ISNUMBER(Formações!$C$11),A251&gt;=Formações!$C$11),Formações!$B$11,0),IF(AND(ISNUMBER(Formações!$C$12),A251&gt;=Formações!$C$12),Formações!$B$12,0))</f>
        <v>0</v>
      </c>
      <c r="E251">
        <v>30</v>
      </c>
      <c r="F251" s="8">
        <f t="shared" si="3"/>
        <v>0</v>
      </c>
    </row>
    <row r="252" spans="1:6">
      <c r="A252" s="1">
        <v>44806</v>
      </c>
      <c r="B252" s="16">
        <v>44805</v>
      </c>
      <c r="C252" s="8">
        <f>IFERROR(LOOKUP(2,1/((Vencimentos!$B$8:$B$37&lt;=A252)*(Vencimentos!$B$8:$B$37&lt;&gt;"")*(Vencimentos!$C$8:$C$37&lt;&gt;"")),Vencimentos!$C$8:$C$37),0)</f>
        <v>0</v>
      </c>
      <c r="D252" s="10">
        <f>MAX(IF(AND(ISNUMBER(Formações!$C$8),A252&gt;=Formações!$C$8),Formações!$B$8,0),IF(AND(ISNUMBER(Formações!$C$9),A252&gt;=Formações!$C$9),Formações!$B$9,0),IF(AND(ISNUMBER(Formações!$C$10),A252&gt;=Formações!$C$10),Formações!$B$10,0),IF(AND(ISNUMBER(Formações!$C$11),A252&gt;=Formações!$C$11),Formações!$B$11,0),IF(AND(ISNUMBER(Formações!$C$12),A252&gt;=Formações!$C$12),Formações!$B$12,0))</f>
        <v>0</v>
      </c>
      <c r="E252">
        <v>30</v>
      </c>
      <c r="F252" s="8">
        <f t="shared" si="3"/>
        <v>0</v>
      </c>
    </row>
    <row r="253" spans="1:6">
      <c r="A253" s="1">
        <v>44807</v>
      </c>
      <c r="B253" s="16">
        <v>44805</v>
      </c>
      <c r="C253" s="8">
        <f>IFERROR(LOOKUP(2,1/((Vencimentos!$B$8:$B$37&lt;=A253)*(Vencimentos!$B$8:$B$37&lt;&gt;"")*(Vencimentos!$C$8:$C$37&lt;&gt;"")),Vencimentos!$C$8:$C$37),0)</f>
        <v>0</v>
      </c>
      <c r="D253" s="10">
        <f>MAX(IF(AND(ISNUMBER(Formações!$C$8),A253&gt;=Formações!$C$8),Formações!$B$8,0),IF(AND(ISNUMBER(Formações!$C$9),A253&gt;=Formações!$C$9),Formações!$B$9,0),IF(AND(ISNUMBER(Formações!$C$10),A253&gt;=Formações!$C$10),Formações!$B$10,0),IF(AND(ISNUMBER(Formações!$C$11),A253&gt;=Formações!$C$11),Formações!$B$11,0),IF(AND(ISNUMBER(Formações!$C$12),A253&gt;=Formações!$C$12),Formações!$B$12,0))</f>
        <v>0</v>
      </c>
      <c r="E253">
        <v>30</v>
      </c>
      <c r="F253" s="8">
        <f t="shared" si="3"/>
        <v>0</v>
      </c>
    </row>
    <row r="254" spans="1:6">
      <c r="A254" s="1">
        <v>44808</v>
      </c>
      <c r="B254" s="16">
        <v>44805</v>
      </c>
      <c r="C254" s="8">
        <f>IFERROR(LOOKUP(2,1/((Vencimentos!$B$8:$B$37&lt;=A254)*(Vencimentos!$B$8:$B$37&lt;&gt;"")*(Vencimentos!$C$8:$C$37&lt;&gt;"")),Vencimentos!$C$8:$C$37),0)</f>
        <v>0</v>
      </c>
      <c r="D254" s="10">
        <f>MAX(IF(AND(ISNUMBER(Formações!$C$8),A254&gt;=Formações!$C$8),Formações!$B$8,0),IF(AND(ISNUMBER(Formações!$C$9),A254&gt;=Formações!$C$9),Formações!$B$9,0),IF(AND(ISNUMBER(Formações!$C$10),A254&gt;=Formações!$C$10),Formações!$B$10,0),IF(AND(ISNUMBER(Formações!$C$11),A254&gt;=Formações!$C$11),Formações!$B$11,0),IF(AND(ISNUMBER(Formações!$C$12),A254&gt;=Formações!$C$12),Formações!$B$12,0))</f>
        <v>0</v>
      </c>
      <c r="E254">
        <v>30</v>
      </c>
      <c r="F254" s="8">
        <f t="shared" si="3"/>
        <v>0</v>
      </c>
    </row>
    <row r="255" spans="1:6">
      <c r="A255" s="1">
        <v>44809</v>
      </c>
      <c r="B255" s="16">
        <v>44805</v>
      </c>
      <c r="C255" s="8">
        <f>IFERROR(LOOKUP(2,1/((Vencimentos!$B$8:$B$37&lt;=A255)*(Vencimentos!$B$8:$B$37&lt;&gt;"")*(Vencimentos!$C$8:$C$37&lt;&gt;"")),Vencimentos!$C$8:$C$37),0)</f>
        <v>0</v>
      </c>
      <c r="D255" s="10">
        <f>MAX(IF(AND(ISNUMBER(Formações!$C$8),A255&gt;=Formações!$C$8),Formações!$B$8,0),IF(AND(ISNUMBER(Formações!$C$9),A255&gt;=Formações!$C$9),Formações!$B$9,0),IF(AND(ISNUMBER(Formações!$C$10),A255&gt;=Formações!$C$10),Formações!$B$10,0),IF(AND(ISNUMBER(Formações!$C$11),A255&gt;=Formações!$C$11),Formações!$B$11,0),IF(AND(ISNUMBER(Formações!$C$12),A255&gt;=Formações!$C$12),Formações!$B$12,0))</f>
        <v>0</v>
      </c>
      <c r="E255">
        <v>30</v>
      </c>
      <c r="F255" s="8">
        <f t="shared" si="3"/>
        <v>0</v>
      </c>
    </row>
    <row r="256" spans="1:6">
      <c r="A256" s="1">
        <v>44810</v>
      </c>
      <c r="B256" s="16">
        <v>44805</v>
      </c>
      <c r="C256" s="8">
        <f>IFERROR(LOOKUP(2,1/((Vencimentos!$B$8:$B$37&lt;=A256)*(Vencimentos!$B$8:$B$37&lt;&gt;"")*(Vencimentos!$C$8:$C$37&lt;&gt;"")),Vencimentos!$C$8:$C$37),0)</f>
        <v>0</v>
      </c>
      <c r="D256" s="10">
        <f>MAX(IF(AND(ISNUMBER(Formações!$C$8),A256&gt;=Formações!$C$8),Formações!$B$8,0),IF(AND(ISNUMBER(Formações!$C$9),A256&gt;=Formações!$C$9),Formações!$B$9,0),IF(AND(ISNUMBER(Formações!$C$10),A256&gt;=Formações!$C$10),Formações!$B$10,0),IF(AND(ISNUMBER(Formações!$C$11),A256&gt;=Formações!$C$11),Formações!$B$11,0),IF(AND(ISNUMBER(Formações!$C$12),A256&gt;=Formações!$C$12),Formações!$B$12,0))</f>
        <v>0</v>
      </c>
      <c r="E256">
        <v>30</v>
      </c>
      <c r="F256" s="8">
        <f t="shared" si="3"/>
        <v>0</v>
      </c>
    </row>
    <row r="257" spans="1:6">
      <c r="A257" s="1">
        <v>44811</v>
      </c>
      <c r="B257" s="16">
        <v>44805</v>
      </c>
      <c r="C257" s="8">
        <f>IFERROR(LOOKUP(2,1/((Vencimentos!$B$8:$B$37&lt;=A257)*(Vencimentos!$B$8:$B$37&lt;&gt;"")*(Vencimentos!$C$8:$C$37&lt;&gt;"")),Vencimentos!$C$8:$C$37),0)</f>
        <v>0</v>
      </c>
      <c r="D257" s="10">
        <f>MAX(IF(AND(ISNUMBER(Formações!$C$8),A257&gt;=Formações!$C$8),Formações!$B$8,0),IF(AND(ISNUMBER(Formações!$C$9),A257&gt;=Formações!$C$9),Formações!$B$9,0),IF(AND(ISNUMBER(Formações!$C$10),A257&gt;=Formações!$C$10),Formações!$B$10,0),IF(AND(ISNUMBER(Formações!$C$11),A257&gt;=Formações!$C$11),Formações!$B$11,0),IF(AND(ISNUMBER(Formações!$C$12),A257&gt;=Formações!$C$12),Formações!$B$12,0))</f>
        <v>0</v>
      </c>
      <c r="E257">
        <v>30</v>
      </c>
      <c r="F257" s="8">
        <f t="shared" si="3"/>
        <v>0</v>
      </c>
    </row>
    <row r="258" spans="1:6">
      <c r="A258" s="1">
        <v>44812</v>
      </c>
      <c r="B258" s="16">
        <v>44805</v>
      </c>
      <c r="C258" s="8">
        <f>IFERROR(LOOKUP(2,1/((Vencimentos!$B$8:$B$37&lt;=A258)*(Vencimentos!$B$8:$B$37&lt;&gt;"")*(Vencimentos!$C$8:$C$37&lt;&gt;"")),Vencimentos!$C$8:$C$37),0)</f>
        <v>0</v>
      </c>
      <c r="D258" s="10">
        <f>MAX(IF(AND(ISNUMBER(Formações!$C$8),A258&gt;=Formações!$C$8),Formações!$B$8,0),IF(AND(ISNUMBER(Formações!$C$9),A258&gt;=Formações!$C$9),Formações!$B$9,0),IF(AND(ISNUMBER(Formações!$C$10),A258&gt;=Formações!$C$10),Formações!$B$10,0),IF(AND(ISNUMBER(Formações!$C$11),A258&gt;=Formações!$C$11),Formações!$B$11,0),IF(AND(ISNUMBER(Formações!$C$12),A258&gt;=Formações!$C$12),Formações!$B$12,0))</f>
        <v>0</v>
      </c>
      <c r="E258">
        <v>30</v>
      </c>
      <c r="F258" s="8">
        <f t="shared" si="3"/>
        <v>0</v>
      </c>
    </row>
    <row r="259" spans="1:6">
      <c r="A259" s="1">
        <v>44813</v>
      </c>
      <c r="B259" s="16">
        <v>44805</v>
      </c>
      <c r="C259" s="8">
        <f>IFERROR(LOOKUP(2,1/((Vencimentos!$B$8:$B$37&lt;=A259)*(Vencimentos!$B$8:$B$37&lt;&gt;"")*(Vencimentos!$C$8:$C$37&lt;&gt;"")),Vencimentos!$C$8:$C$37),0)</f>
        <v>0</v>
      </c>
      <c r="D259" s="10">
        <f>MAX(IF(AND(ISNUMBER(Formações!$C$8),A259&gt;=Formações!$C$8),Formações!$B$8,0),IF(AND(ISNUMBER(Formações!$C$9),A259&gt;=Formações!$C$9),Formações!$B$9,0),IF(AND(ISNUMBER(Formações!$C$10),A259&gt;=Formações!$C$10),Formações!$B$10,0),IF(AND(ISNUMBER(Formações!$C$11),A259&gt;=Formações!$C$11),Formações!$B$11,0),IF(AND(ISNUMBER(Formações!$C$12),A259&gt;=Formações!$C$12),Formações!$B$12,0))</f>
        <v>0</v>
      </c>
      <c r="E259">
        <v>30</v>
      </c>
      <c r="F259" s="8">
        <f t="shared" si="3"/>
        <v>0</v>
      </c>
    </row>
    <row r="260" spans="1:6">
      <c r="A260" s="1">
        <v>44814</v>
      </c>
      <c r="B260" s="16">
        <v>44805</v>
      </c>
      <c r="C260" s="8">
        <f>IFERROR(LOOKUP(2,1/((Vencimentos!$B$8:$B$37&lt;=A260)*(Vencimentos!$B$8:$B$37&lt;&gt;"")*(Vencimentos!$C$8:$C$37&lt;&gt;"")),Vencimentos!$C$8:$C$37),0)</f>
        <v>0</v>
      </c>
      <c r="D260" s="10">
        <f>MAX(IF(AND(ISNUMBER(Formações!$C$8),A260&gt;=Formações!$C$8),Formações!$B$8,0),IF(AND(ISNUMBER(Formações!$C$9),A260&gt;=Formações!$C$9),Formações!$B$9,0),IF(AND(ISNUMBER(Formações!$C$10),A260&gt;=Formações!$C$10),Formações!$B$10,0),IF(AND(ISNUMBER(Formações!$C$11),A260&gt;=Formações!$C$11),Formações!$B$11,0),IF(AND(ISNUMBER(Formações!$C$12),A260&gt;=Formações!$C$12),Formações!$B$12,0))</f>
        <v>0</v>
      </c>
      <c r="E260">
        <v>30</v>
      </c>
      <c r="F260" s="8">
        <f t="shared" si="3"/>
        <v>0</v>
      </c>
    </row>
    <row r="261" spans="1:6">
      <c r="A261" s="1">
        <v>44815</v>
      </c>
      <c r="B261" s="16">
        <v>44805</v>
      </c>
      <c r="C261" s="8">
        <f>IFERROR(LOOKUP(2,1/((Vencimentos!$B$8:$B$37&lt;=A261)*(Vencimentos!$B$8:$B$37&lt;&gt;"")*(Vencimentos!$C$8:$C$37&lt;&gt;"")),Vencimentos!$C$8:$C$37),0)</f>
        <v>0</v>
      </c>
      <c r="D261" s="10">
        <f>MAX(IF(AND(ISNUMBER(Formações!$C$8),A261&gt;=Formações!$C$8),Formações!$B$8,0),IF(AND(ISNUMBER(Formações!$C$9),A261&gt;=Formações!$C$9),Formações!$B$9,0),IF(AND(ISNUMBER(Formações!$C$10),A261&gt;=Formações!$C$10),Formações!$B$10,0),IF(AND(ISNUMBER(Formações!$C$11),A261&gt;=Formações!$C$11),Formações!$B$11,0),IF(AND(ISNUMBER(Formações!$C$12),A261&gt;=Formações!$C$12),Formações!$B$12,0))</f>
        <v>0</v>
      </c>
      <c r="E261">
        <v>30</v>
      </c>
      <c r="F261" s="8">
        <f t="shared" si="3"/>
        <v>0</v>
      </c>
    </row>
    <row r="262" spans="1:6">
      <c r="A262" s="1">
        <v>44816</v>
      </c>
      <c r="B262" s="16">
        <v>44805</v>
      </c>
      <c r="C262" s="8">
        <f>IFERROR(LOOKUP(2,1/((Vencimentos!$B$8:$B$37&lt;=A262)*(Vencimentos!$B$8:$B$37&lt;&gt;"")*(Vencimentos!$C$8:$C$37&lt;&gt;"")),Vencimentos!$C$8:$C$37),0)</f>
        <v>0</v>
      </c>
      <c r="D262" s="10">
        <f>MAX(IF(AND(ISNUMBER(Formações!$C$8),A262&gt;=Formações!$C$8),Formações!$B$8,0),IF(AND(ISNUMBER(Formações!$C$9),A262&gt;=Formações!$C$9),Formações!$B$9,0),IF(AND(ISNUMBER(Formações!$C$10),A262&gt;=Formações!$C$10),Formações!$B$10,0),IF(AND(ISNUMBER(Formações!$C$11),A262&gt;=Formações!$C$11),Formações!$B$11,0),IF(AND(ISNUMBER(Formações!$C$12),A262&gt;=Formações!$C$12),Formações!$B$12,0))</f>
        <v>0</v>
      </c>
      <c r="E262">
        <v>30</v>
      </c>
      <c r="F262" s="8">
        <f t="shared" si="3"/>
        <v>0</v>
      </c>
    </row>
    <row r="263" spans="1:6">
      <c r="A263" s="1">
        <v>44817</v>
      </c>
      <c r="B263" s="16">
        <v>44805</v>
      </c>
      <c r="C263" s="8">
        <f>IFERROR(LOOKUP(2,1/((Vencimentos!$B$8:$B$37&lt;=A263)*(Vencimentos!$B$8:$B$37&lt;&gt;"")*(Vencimentos!$C$8:$C$37&lt;&gt;"")),Vencimentos!$C$8:$C$37),0)</f>
        <v>0</v>
      </c>
      <c r="D263" s="10">
        <f>MAX(IF(AND(ISNUMBER(Formações!$C$8),A263&gt;=Formações!$C$8),Formações!$B$8,0),IF(AND(ISNUMBER(Formações!$C$9),A263&gt;=Formações!$C$9),Formações!$B$9,0),IF(AND(ISNUMBER(Formações!$C$10),A263&gt;=Formações!$C$10),Formações!$B$10,0),IF(AND(ISNUMBER(Formações!$C$11),A263&gt;=Formações!$C$11),Formações!$B$11,0),IF(AND(ISNUMBER(Formações!$C$12),A263&gt;=Formações!$C$12),Formações!$B$12,0))</f>
        <v>0</v>
      </c>
      <c r="E263">
        <v>30</v>
      </c>
      <c r="F263" s="8">
        <f t="shared" si="3"/>
        <v>0</v>
      </c>
    </row>
    <row r="264" spans="1:6">
      <c r="A264" s="1">
        <v>44818</v>
      </c>
      <c r="B264" s="16">
        <v>44805</v>
      </c>
      <c r="C264" s="8">
        <f>IFERROR(LOOKUP(2,1/((Vencimentos!$B$8:$B$37&lt;=A264)*(Vencimentos!$B$8:$B$37&lt;&gt;"")*(Vencimentos!$C$8:$C$37&lt;&gt;"")),Vencimentos!$C$8:$C$37),0)</f>
        <v>0</v>
      </c>
      <c r="D264" s="10">
        <f>MAX(IF(AND(ISNUMBER(Formações!$C$8),A264&gt;=Formações!$C$8),Formações!$B$8,0),IF(AND(ISNUMBER(Formações!$C$9),A264&gt;=Formações!$C$9),Formações!$B$9,0),IF(AND(ISNUMBER(Formações!$C$10),A264&gt;=Formações!$C$10),Formações!$B$10,0),IF(AND(ISNUMBER(Formações!$C$11),A264&gt;=Formações!$C$11),Formações!$B$11,0),IF(AND(ISNUMBER(Formações!$C$12),A264&gt;=Formações!$C$12),Formações!$B$12,0))</f>
        <v>0</v>
      </c>
      <c r="E264">
        <v>30</v>
      </c>
      <c r="F264" s="8">
        <f t="shared" ref="F264:F327" si="4">IF(OR(C264&lt;=0,D264&lt;=0),0,C264*D264/E264)</f>
        <v>0</v>
      </c>
    </row>
    <row r="265" spans="1:6">
      <c r="A265" s="1">
        <v>44819</v>
      </c>
      <c r="B265" s="16">
        <v>44805</v>
      </c>
      <c r="C265" s="8">
        <f>IFERROR(LOOKUP(2,1/((Vencimentos!$B$8:$B$37&lt;=A265)*(Vencimentos!$B$8:$B$37&lt;&gt;"")*(Vencimentos!$C$8:$C$37&lt;&gt;"")),Vencimentos!$C$8:$C$37),0)</f>
        <v>0</v>
      </c>
      <c r="D265" s="10">
        <f>MAX(IF(AND(ISNUMBER(Formações!$C$8),A265&gt;=Formações!$C$8),Formações!$B$8,0),IF(AND(ISNUMBER(Formações!$C$9),A265&gt;=Formações!$C$9),Formações!$B$9,0),IF(AND(ISNUMBER(Formações!$C$10),A265&gt;=Formações!$C$10),Formações!$B$10,0),IF(AND(ISNUMBER(Formações!$C$11),A265&gt;=Formações!$C$11),Formações!$B$11,0),IF(AND(ISNUMBER(Formações!$C$12),A265&gt;=Formações!$C$12),Formações!$B$12,0))</f>
        <v>0</v>
      </c>
      <c r="E265">
        <v>30</v>
      </c>
      <c r="F265" s="8">
        <f t="shared" si="4"/>
        <v>0</v>
      </c>
    </row>
    <row r="266" spans="1:6">
      <c r="A266" s="1">
        <v>44820</v>
      </c>
      <c r="B266" s="16">
        <v>44805</v>
      </c>
      <c r="C266" s="8">
        <f>IFERROR(LOOKUP(2,1/((Vencimentos!$B$8:$B$37&lt;=A266)*(Vencimentos!$B$8:$B$37&lt;&gt;"")*(Vencimentos!$C$8:$C$37&lt;&gt;"")),Vencimentos!$C$8:$C$37),0)</f>
        <v>0</v>
      </c>
      <c r="D266" s="10">
        <f>MAX(IF(AND(ISNUMBER(Formações!$C$8),A266&gt;=Formações!$C$8),Formações!$B$8,0),IF(AND(ISNUMBER(Formações!$C$9),A266&gt;=Formações!$C$9),Formações!$B$9,0),IF(AND(ISNUMBER(Formações!$C$10),A266&gt;=Formações!$C$10),Formações!$B$10,0),IF(AND(ISNUMBER(Formações!$C$11),A266&gt;=Formações!$C$11),Formações!$B$11,0),IF(AND(ISNUMBER(Formações!$C$12),A266&gt;=Formações!$C$12),Formações!$B$12,0))</f>
        <v>0</v>
      </c>
      <c r="E266">
        <v>30</v>
      </c>
      <c r="F266" s="8">
        <f t="shared" si="4"/>
        <v>0</v>
      </c>
    </row>
    <row r="267" spans="1:6">
      <c r="A267" s="1">
        <v>44821</v>
      </c>
      <c r="B267" s="16">
        <v>44805</v>
      </c>
      <c r="C267" s="8">
        <f>IFERROR(LOOKUP(2,1/((Vencimentos!$B$8:$B$37&lt;=A267)*(Vencimentos!$B$8:$B$37&lt;&gt;"")*(Vencimentos!$C$8:$C$37&lt;&gt;"")),Vencimentos!$C$8:$C$37),0)</f>
        <v>0</v>
      </c>
      <c r="D267" s="10">
        <f>MAX(IF(AND(ISNUMBER(Formações!$C$8),A267&gt;=Formações!$C$8),Formações!$B$8,0),IF(AND(ISNUMBER(Formações!$C$9),A267&gt;=Formações!$C$9),Formações!$B$9,0),IF(AND(ISNUMBER(Formações!$C$10),A267&gt;=Formações!$C$10),Formações!$B$10,0),IF(AND(ISNUMBER(Formações!$C$11),A267&gt;=Formações!$C$11),Formações!$B$11,0),IF(AND(ISNUMBER(Formações!$C$12),A267&gt;=Formações!$C$12),Formações!$B$12,0))</f>
        <v>0</v>
      </c>
      <c r="E267">
        <v>30</v>
      </c>
      <c r="F267" s="8">
        <f t="shared" si="4"/>
        <v>0</v>
      </c>
    </row>
    <row r="268" spans="1:6">
      <c r="A268" s="1">
        <v>44822</v>
      </c>
      <c r="B268" s="16">
        <v>44805</v>
      </c>
      <c r="C268" s="8">
        <f>IFERROR(LOOKUP(2,1/((Vencimentos!$B$8:$B$37&lt;=A268)*(Vencimentos!$B$8:$B$37&lt;&gt;"")*(Vencimentos!$C$8:$C$37&lt;&gt;"")),Vencimentos!$C$8:$C$37),0)</f>
        <v>0</v>
      </c>
      <c r="D268" s="10">
        <f>MAX(IF(AND(ISNUMBER(Formações!$C$8),A268&gt;=Formações!$C$8),Formações!$B$8,0),IF(AND(ISNUMBER(Formações!$C$9),A268&gt;=Formações!$C$9),Formações!$B$9,0),IF(AND(ISNUMBER(Formações!$C$10),A268&gt;=Formações!$C$10),Formações!$B$10,0),IF(AND(ISNUMBER(Formações!$C$11),A268&gt;=Formações!$C$11),Formações!$B$11,0),IF(AND(ISNUMBER(Formações!$C$12),A268&gt;=Formações!$C$12),Formações!$B$12,0))</f>
        <v>0</v>
      </c>
      <c r="E268">
        <v>30</v>
      </c>
      <c r="F268" s="8">
        <f t="shared" si="4"/>
        <v>0</v>
      </c>
    </row>
    <row r="269" spans="1:6">
      <c r="A269" s="1">
        <v>44823</v>
      </c>
      <c r="B269" s="16">
        <v>44805</v>
      </c>
      <c r="C269" s="8">
        <f>IFERROR(LOOKUP(2,1/((Vencimentos!$B$8:$B$37&lt;=A269)*(Vencimentos!$B$8:$B$37&lt;&gt;"")*(Vencimentos!$C$8:$C$37&lt;&gt;"")),Vencimentos!$C$8:$C$37),0)</f>
        <v>0</v>
      </c>
      <c r="D269" s="10">
        <f>MAX(IF(AND(ISNUMBER(Formações!$C$8),A269&gt;=Formações!$C$8),Formações!$B$8,0),IF(AND(ISNUMBER(Formações!$C$9),A269&gt;=Formações!$C$9),Formações!$B$9,0),IF(AND(ISNUMBER(Formações!$C$10),A269&gt;=Formações!$C$10),Formações!$B$10,0),IF(AND(ISNUMBER(Formações!$C$11),A269&gt;=Formações!$C$11),Formações!$B$11,0),IF(AND(ISNUMBER(Formações!$C$12),A269&gt;=Formações!$C$12),Formações!$B$12,0))</f>
        <v>0</v>
      </c>
      <c r="E269">
        <v>30</v>
      </c>
      <c r="F269" s="8">
        <f t="shared" si="4"/>
        <v>0</v>
      </c>
    </row>
    <row r="270" spans="1:6">
      <c r="A270" s="1">
        <v>44824</v>
      </c>
      <c r="B270" s="16">
        <v>44805</v>
      </c>
      <c r="C270" s="8">
        <f>IFERROR(LOOKUP(2,1/((Vencimentos!$B$8:$B$37&lt;=A270)*(Vencimentos!$B$8:$B$37&lt;&gt;"")*(Vencimentos!$C$8:$C$37&lt;&gt;"")),Vencimentos!$C$8:$C$37),0)</f>
        <v>0</v>
      </c>
      <c r="D270" s="10">
        <f>MAX(IF(AND(ISNUMBER(Formações!$C$8),A270&gt;=Formações!$C$8),Formações!$B$8,0),IF(AND(ISNUMBER(Formações!$C$9),A270&gt;=Formações!$C$9),Formações!$B$9,0),IF(AND(ISNUMBER(Formações!$C$10),A270&gt;=Formações!$C$10),Formações!$B$10,0),IF(AND(ISNUMBER(Formações!$C$11),A270&gt;=Formações!$C$11),Formações!$B$11,0),IF(AND(ISNUMBER(Formações!$C$12),A270&gt;=Formações!$C$12),Formações!$B$12,0))</f>
        <v>0</v>
      </c>
      <c r="E270">
        <v>30</v>
      </c>
      <c r="F270" s="8">
        <f t="shared" si="4"/>
        <v>0</v>
      </c>
    </row>
    <row r="271" spans="1:6">
      <c r="A271" s="1">
        <v>44825</v>
      </c>
      <c r="B271" s="16">
        <v>44805</v>
      </c>
      <c r="C271" s="8">
        <f>IFERROR(LOOKUP(2,1/((Vencimentos!$B$8:$B$37&lt;=A271)*(Vencimentos!$B$8:$B$37&lt;&gt;"")*(Vencimentos!$C$8:$C$37&lt;&gt;"")),Vencimentos!$C$8:$C$37),0)</f>
        <v>0</v>
      </c>
      <c r="D271" s="10">
        <f>MAX(IF(AND(ISNUMBER(Formações!$C$8),A271&gt;=Formações!$C$8),Formações!$B$8,0),IF(AND(ISNUMBER(Formações!$C$9),A271&gt;=Formações!$C$9),Formações!$B$9,0),IF(AND(ISNUMBER(Formações!$C$10),A271&gt;=Formações!$C$10),Formações!$B$10,0),IF(AND(ISNUMBER(Formações!$C$11),A271&gt;=Formações!$C$11),Formações!$B$11,0),IF(AND(ISNUMBER(Formações!$C$12),A271&gt;=Formações!$C$12),Formações!$B$12,0))</f>
        <v>0</v>
      </c>
      <c r="E271">
        <v>30</v>
      </c>
      <c r="F271" s="8">
        <f t="shared" si="4"/>
        <v>0</v>
      </c>
    </row>
    <row r="272" spans="1:6">
      <c r="A272" s="1">
        <v>44826</v>
      </c>
      <c r="B272" s="16">
        <v>44805</v>
      </c>
      <c r="C272" s="8">
        <f>IFERROR(LOOKUP(2,1/((Vencimentos!$B$8:$B$37&lt;=A272)*(Vencimentos!$B$8:$B$37&lt;&gt;"")*(Vencimentos!$C$8:$C$37&lt;&gt;"")),Vencimentos!$C$8:$C$37),0)</f>
        <v>0</v>
      </c>
      <c r="D272" s="10">
        <f>MAX(IF(AND(ISNUMBER(Formações!$C$8),A272&gt;=Formações!$C$8),Formações!$B$8,0),IF(AND(ISNUMBER(Formações!$C$9),A272&gt;=Formações!$C$9),Formações!$B$9,0),IF(AND(ISNUMBER(Formações!$C$10),A272&gt;=Formações!$C$10),Formações!$B$10,0),IF(AND(ISNUMBER(Formações!$C$11),A272&gt;=Formações!$C$11),Formações!$B$11,0),IF(AND(ISNUMBER(Formações!$C$12),A272&gt;=Formações!$C$12),Formações!$B$12,0))</f>
        <v>0</v>
      </c>
      <c r="E272">
        <v>30</v>
      </c>
      <c r="F272" s="8">
        <f t="shared" si="4"/>
        <v>0</v>
      </c>
    </row>
    <row r="273" spans="1:6">
      <c r="A273" s="1">
        <v>44827</v>
      </c>
      <c r="B273" s="16">
        <v>44805</v>
      </c>
      <c r="C273" s="8">
        <f>IFERROR(LOOKUP(2,1/((Vencimentos!$B$8:$B$37&lt;=A273)*(Vencimentos!$B$8:$B$37&lt;&gt;"")*(Vencimentos!$C$8:$C$37&lt;&gt;"")),Vencimentos!$C$8:$C$37),0)</f>
        <v>0</v>
      </c>
      <c r="D273" s="10">
        <f>MAX(IF(AND(ISNUMBER(Formações!$C$8),A273&gt;=Formações!$C$8),Formações!$B$8,0),IF(AND(ISNUMBER(Formações!$C$9),A273&gt;=Formações!$C$9),Formações!$B$9,0),IF(AND(ISNUMBER(Formações!$C$10),A273&gt;=Formações!$C$10),Formações!$B$10,0),IF(AND(ISNUMBER(Formações!$C$11),A273&gt;=Formações!$C$11),Formações!$B$11,0),IF(AND(ISNUMBER(Formações!$C$12),A273&gt;=Formações!$C$12),Formações!$B$12,0))</f>
        <v>0</v>
      </c>
      <c r="E273">
        <v>30</v>
      </c>
      <c r="F273" s="8">
        <f t="shared" si="4"/>
        <v>0</v>
      </c>
    </row>
    <row r="274" spans="1:6">
      <c r="A274" s="1">
        <v>44828</v>
      </c>
      <c r="B274" s="16">
        <v>44805</v>
      </c>
      <c r="C274" s="8">
        <f>IFERROR(LOOKUP(2,1/((Vencimentos!$B$8:$B$37&lt;=A274)*(Vencimentos!$B$8:$B$37&lt;&gt;"")*(Vencimentos!$C$8:$C$37&lt;&gt;"")),Vencimentos!$C$8:$C$37),0)</f>
        <v>0</v>
      </c>
      <c r="D274" s="10">
        <f>MAX(IF(AND(ISNUMBER(Formações!$C$8),A274&gt;=Formações!$C$8),Formações!$B$8,0),IF(AND(ISNUMBER(Formações!$C$9),A274&gt;=Formações!$C$9),Formações!$B$9,0),IF(AND(ISNUMBER(Formações!$C$10),A274&gt;=Formações!$C$10),Formações!$B$10,0),IF(AND(ISNUMBER(Formações!$C$11),A274&gt;=Formações!$C$11),Formações!$B$11,0),IF(AND(ISNUMBER(Formações!$C$12),A274&gt;=Formações!$C$12),Formações!$B$12,0))</f>
        <v>0</v>
      </c>
      <c r="E274">
        <v>30</v>
      </c>
      <c r="F274" s="8">
        <f t="shared" si="4"/>
        <v>0</v>
      </c>
    </row>
    <row r="275" spans="1:6">
      <c r="A275" s="1">
        <v>44829</v>
      </c>
      <c r="B275" s="16">
        <v>44805</v>
      </c>
      <c r="C275" s="8">
        <f>IFERROR(LOOKUP(2,1/((Vencimentos!$B$8:$B$37&lt;=A275)*(Vencimentos!$B$8:$B$37&lt;&gt;"")*(Vencimentos!$C$8:$C$37&lt;&gt;"")),Vencimentos!$C$8:$C$37),0)</f>
        <v>0</v>
      </c>
      <c r="D275" s="10">
        <f>MAX(IF(AND(ISNUMBER(Formações!$C$8),A275&gt;=Formações!$C$8),Formações!$B$8,0),IF(AND(ISNUMBER(Formações!$C$9),A275&gt;=Formações!$C$9),Formações!$B$9,0),IF(AND(ISNUMBER(Formações!$C$10),A275&gt;=Formações!$C$10),Formações!$B$10,0),IF(AND(ISNUMBER(Formações!$C$11),A275&gt;=Formações!$C$11),Formações!$B$11,0),IF(AND(ISNUMBER(Formações!$C$12),A275&gt;=Formações!$C$12),Formações!$B$12,0))</f>
        <v>0</v>
      </c>
      <c r="E275">
        <v>30</v>
      </c>
      <c r="F275" s="8">
        <f t="shared" si="4"/>
        <v>0</v>
      </c>
    </row>
    <row r="276" spans="1:6">
      <c r="A276" s="1">
        <v>44830</v>
      </c>
      <c r="B276" s="16">
        <v>44805</v>
      </c>
      <c r="C276" s="8">
        <f>IFERROR(LOOKUP(2,1/((Vencimentos!$B$8:$B$37&lt;=A276)*(Vencimentos!$B$8:$B$37&lt;&gt;"")*(Vencimentos!$C$8:$C$37&lt;&gt;"")),Vencimentos!$C$8:$C$37),0)</f>
        <v>0</v>
      </c>
      <c r="D276" s="10">
        <f>MAX(IF(AND(ISNUMBER(Formações!$C$8),A276&gt;=Formações!$C$8),Formações!$B$8,0),IF(AND(ISNUMBER(Formações!$C$9),A276&gt;=Formações!$C$9),Formações!$B$9,0),IF(AND(ISNUMBER(Formações!$C$10),A276&gt;=Formações!$C$10),Formações!$B$10,0),IF(AND(ISNUMBER(Formações!$C$11),A276&gt;=Formações!$C$11),Formações!$B$11,0),IF(AND(ISNUMBER(Formações!$C$12),A276&gt;=Formações!$C$12),Formações!$B$12,0))</f>
        <v>0</v>
      </c>
      <c r="E276">
        <v>30</v>
      </c>
      <c r="F276" s="8">
        <f t="shared" si="4"/>
        <v>0</v>
      </c>
    </row>
    <row r="277" spans="1:6">
      <c r="A277" s="1">
        <v>44831</v>
      </c>
      <c r="B277" s="16">
        <v>44805</v>
      </c>
      <c r="C277" s="8">
        <f>IFERROR(LOOKUP(2,1/((Vencimentos!$B$8:$B$37&lt;=A277)*(Vencimentos!$B$8:$B$37&lt;&gt;"")*(Vencimentos!$C$8:$C$37&lt;&gt;"")),Vencimentos!$C$8:$C$37),0)</f>
        <v>0</v>
      </c>
      <c r="D277" s="10">
        <f>MAX(IF(AND(ISNUMBER(Formações!$C$8),A277&gt;=Formações!$C$8),Formações!$B$8,0),IF(AND(ISNUMBER(Formações!$C$9),A277&gt;=Formações!$C$9),Formações!$B$9,0),IF(AND(ISNUMBER(Formações!$C$10),A277&gt;=Formações!$C$10),Formações!$B$10,0),IF(AND(ISNUMBER(Formações!$C$11),A277&gt;=Formações!$C$11),Formações!$B$11,0),IF(AND(ISNUMBER(Formações!$C$12),A277&gt;=Formações!$C$12),Formações!$B$12,0))</f>
        <v>0</v>
      </c>
      <c r="E277">
        <v>30</v>
      </c>
      <c r="F277" s="8">
        <f t="shared" si="4"/>
        <v>0</v>
      </c>
    </row>
    <row r="278" spans="1:6">
      <c r="A278" s="1">
        <v>44832</v>
      </c>
      <c r="B278" s="16">
        <v>44805</v>
      </c>
      <c r="C278" s="8">
        <f>IFERROR(LOOKUP(2,1/((Vencimentos!$B$8:$B$37&lt;=A278)*(Vencimentos!$B$8:$B$37&lt;&gt;"")*(Vencimentos!$C$8:$C$37&lt;&gt;"")),Vencimentos!$C$8:$C$37),0)</f>
        <v>0</v>
      </c>
      <c r="D278" s="10">
        <f>MAX(IF(AND(ISNUMBER(Formações!$C$8),A278&gt;=Formações!$C$8),Formações!$B$8,0),IF(AND(ISNUMBER(Formações!$C$9),A278&gt;=Formações!$C$9),Formações!$B$9,0),IF(AND(ISNUMBER(Formações!$C$10),A278&gt;=Formações!$C$10),Formações!$B$10,0),IF(AND(ISNUMBER(Formações!$C$11),A278&gt;=Formações!$C$11),Formações!$B$11,0),IF(AND(ISNUMBER(Formações!$C$12),A278&gt;=Formações!$C$12),Formações!$B$12,0))</f>
        <v>0</v>
      </c>
      <c r="E278">
        <v>30</v>
      </c>
      <c r="F278" s="8">
        <f t="shared" si="4"/>
        <v>0</v>
      </c>
    </row>
    <row r="279" spans="1:6">
      <c r="A279" s="1">
        <v>44833</v>
      </c>
      <c r="B279" s="16">
        <v>44805</v>
      </c>
      <c r="C279" s="8">
        <f>IFERROR(LOOKUP(2,1/((Vencimentos!$B$8:$B$37&lt;=A279)*(Vencimentos!$B$8:$B$37&lt;&gt;"")*(Vencimentos!$C$8:$C$37&lt;&gt;"")),Vencimentos!$C$8:$C$37),0)</f>
        <v>0</v>
      </c>
      <c r="D279" s="10">
        <f>MAX(IF(AND(ISNUMBER(Formações!$C$8),A279&gt;=Formações!$C$8),Formações!$B$8,0),IF(AND(ISNUMBER(Formações!$C$9),A279&gt;=Formações!$C$9),Formações!$B$9,0),IF(AND(ISNUMBER(Formações!$C$10),A279&gt;=Formações!$C$10),Formações!$B$10,0),IF(AND(ISNUMBER(Formações!$C$11),A279&gt;=Formações!$C$11),Formações!$B$11,0),IF(AND(ISNUMBER(Formações!$C$12),A279&gt;=Formações!$C$12),Formações!$B$12,0))</f>
        <v>0</v>
      </c>
      <c r="E279">
        <v>30</v>
      </c>
      <c r="F279" s="8">
        <f t="shared" si="4"/>
        <v>0</v>
      </c>
    </row>
    <row r="280" spans="1:6">
      <c r="A280" s="1">
        <v>44834</v>
      </c>
      <c r="B280" s="16">
        <v>44805</v>
      </c>
      <c r="C280" s="8">
        <f>IFERROR(LOOKUP(2,1/((Vencimentos!$B$8:$B$37&lt;=A280)*(Vencimentos!$B$8:$B$37&lt;&gt;"")*(Vencimentos!$C$8:$C$37&lt;&gt;"")),Vencimentos!$C$8:$C$37),0)</f>
        <v>0</v>
      </c>
      <c r="D280" s="10">
        <f>MAX(IF(AND(ISNUMBER(Formações!$C$8),A280&gt;=Formações!$C$8),Formações!$B$8,0),IF(AND(ISNUMBER(Formações!$C$9),A280&gt;=Formações!$C$9),Formações!$B$9,0),IF(AND(ISNUMBER(Formações!$C$10),A280&gt;=Formações!$C$10),Formações!$B$10,0),IF(AND(ISNUMBER(Formações!$C$11),A280&gt;=Formações!$C$11),Formações!$B$11,0),IF(AND(ISNUMBER(Formações!$C$12),A280&gt;=Formações!$C$12),Formações!$B$12,0))</f>
        <v>0</v>
      </c>
      <c r="E280">
        <v>30</v>
      </c>
      <c r="F280" s="8">
        <f t="shared" si="4"/>
        <v>0</v>
      </c>
    </row>
    <row r="281" spans="1:6">
      <c r="A281" s="1">
        <v>44835</v>
      </c>
      <c r="B281" s="16">
        <v>44835</v>
      </c>
      <c r="C281" s="8">
        <f>IFERROR(LOOKUP(2,1/((Vencimentos!$B$8:$B$37&lt;=A281)*(Vencimentos!$B$8:$B$37&lt;&gt;"")*(Vencimentos!$C$8:$C$37&lt;&gt;"")),Vencimentos!$C$8:$C$37),0)</f>
        <v>0</v>
      </c>
      <c r="D281" s="10">
        <f>MAX(IF(AND(ISNUMBER(Formações!$C$8),A281&gt;=Formações!$C$8),Formações!$B$8,0),IF(AND(ISNUMBER(Formações!$C$9),A281&gt;=Formações!$C$9),Formações!$B$9,0),IF(AND(ISNUMBER(Formações!$C$10),A281&gt;=Formações!$C$10),Formações!$B$10,0),IF(AND(ISNUMBER(Formações!$C$11),A281&gt;=Formações!$C$11),Formações!$B$11,0),IF(AND(ISNUMBER(Formações!$C$12),A281&gt;=Formações!$C$12),Formações!$B$12,0))</f>
        <v>0</v>
      </c>
      <c r="E281">
        <v>31</v>
      </c>
      <c r="F281" s="8">
        <f t="shared" si="4"/>
        <v>0</v>
      </c>
    </row>
    <row r="282" spans="1:6">
      <c r="A282" s="1">
        <v>44836</v>
      </c>
      <c r="B282" s="16">
        <v>44835</v>
      </c>
      <c r="C282" s="8">
        <f>IFERROR(LOOKUP(2,1/((Vencimentos!$B$8:$B$37&lt;=A282)*(Vencimentos!$B$8:$B$37&lt;&gt;"")*(Vencimentos!$C$8:$C$37&lt;&gt;"")),Vencimentos!$C$8:$C$37),0)</f>
        <v>0</v>
      </c>
      <c r="D282" s="10">
        <f>MAX(IF(AND(ISNUMBER(Formações!$C$8),A282&gt;=Formações!$C$8),Formações!$B$8,0),IF(AND(ISNUMBER(Formações!$C$9),A282&gt;=Formações!$C$9),Formações!$B$9,0),IF(AND(ISNUMBER(Formações!$C$10),A282&gt;=Formações!$C$10),Formações!$B$10,0),IF(AND(ISNUMBER(Formações!$C$11),A282&gt;=Formações!$C$11),Formações!$B$11,0),IF(AND(ISNUMBER(Formações!$C$12),A282&gt;=Formações!$C$12),Formações!$B$12,0))</f>
        <v>0</v>
      </c>
      <c r="E282">
        <v>31</v>
      </c>
      <c r="F282" s="8">
        <f t="shared" si="4"/>
        <v>0</v>
      </c>
    </row>
    <row r="283" spans="1:6">
      <c r="A283" s="1">
        <v>44837</v>
      </c>
      <c r="B283" s="16">
        <v>44835</v>
      </c>
      <c r="C283" s="8">
        <f>IFERROR(LOOKUP(2,1/((Vencimentos!$B$8:$B$37&lt;=A283)*(Vencimentos!$B$8:$B$37&lt;&gt;"")*(Vencimentos!$C$8:$C$37&lt;&gt;"")),Vencimentos!$C$8:$C$37),0)</f>
        <v>0</v>
      </c>
      <c r="D283" s="10">
        <f>MAX(IF(AND(ISNUMBER(Formações!$C$8),A283&gt;=Formações!$C$8),Formações!$B$8,0),IF(AND(ISNUMBER(Formações!$C$9),A283&gt;=Formações!$C$9),Formações!$B$9,0),IF(AND(ISNUMBER(Formações!$C$10),A283&gt;=Formações!$C$10),Formações!$B$10,0),IF(AND(ISNUMBER(Formações!$C$11),A283&gt;=Formações!$C$11),Formações!$B$11,0),IF(AND(ISNUMBER(Formações!$C$12),A283&gt;=Formações!$C$12),Formações!$B$12,0))</f>
        <v>0</v>
      </c>
      <c r="E283">
        <v>31</v>
      </c>
      <c r="F283" s="8">
        <f t="shared" si="4"/>
        <v>0</v>
      </c>
    </row>
    <row r="284" spans="1:6">
      <c r="A284" s="1">
        <v>44838</v>
      </c>
      <c r="B284" s="16">
        <v>44835</v>
      </c>
      <c r="C284" s="8">
        <f>IFERROR(LOOKUP(2,1/((Vencimentos!$B$8:$B$37&lt;=A284)*(Vencimentos!$B$8:$B$37&lt;&gt;"")*(Vencimentos!$C$8:$C$37&lt;&gt;"")),Vencimentos!$C$8:$C$37),0)</f>
        <v>0</v>
      </c>
      <c r="D284" s="10">
        <f>MAX(IF(AND(ISNUMBER(Formações!$C$8),A284&gt;=Formações!$C$8),Formações!$B$8,0),IF(AND(ISNUMBER(Formações!$C$9),A284&gt;=Formações!$C$9),Formações!$B$9,0),IF(AND(ISNUMBER(Formações!$C$10),A284&gt;=Formações!$C$10),Formações!$B$10,0),IF(AND(ISNUMBER(Formações!$C$11),A284&gt;=Formações!$C$11),Formações!$B$11,0),IF(AND(ISNUMBER(Formações!$C$12),A284&gt;=Formações!$C$12),Formações!$B$12,0))</f>
        <v>0</v>
      </c>
      <c r="E284">
        <v>31</v>
      </c>
      <c r="F284" s="8">
        <f t="shared" si="4"/>
        <v>0</v>
      </c>
    </row>
    <row r="285" spans="1:6">
      <c r="A285" s="1">
        <v>44839</v>
      </c>
      <c r="B285" s="16">
        <v>44835</v>
      </c>
      <c r="C285" s="8">
        <f>IFERROR(LOOKUP(2,1/((Vencimentos!$B$8:$B$37&lt;=A285)*(Vencimentos!$B$8:$B$37&lt;&gt;"")*(Vencimentos!$C$8:$C$37&lt;&gt;"")),Vencimentos!$C$8:$C$37),0)</f>
        <v>0</v>
      </c>
      <c r="D285" s="10">
        <f>MAX(IF(AND(ISNUMBER(Formações!$C$8),A285&gt;=Formações!$C$8),Formações!$B$8,0),IF(AND(ISNUMBER(Formações!$C$9),A285&gt;=Formações!$C$9),Formações!$B$9,0),IF(AND(ISNUMBER(Formações!$C$10),A285&gt;=Formações!$C$10),Formações!$B$10,0),IF(AND(ISNUMBER(Formações!$C$11),A285&gt;=Formações!$C$11),Formações!$B$11,0),IF(AND(ISNUMBER(Formações!$C$12),A285&gt;=Formações!$C$12),Formações!$B$12,0))</f>
        <v>0</v>
      </c>
      <c r="E285">
        <v>31</v>
      </c>
      <c r="F285" s="8">
        <f t="shared" si="4"/>
        <v>0</v>
      </c>
    </row>
    <row r="286" spans="1:6">
      <c r="A286" s="1">
        <v>44840</v>
      </c>
      <c r="B286" s="16">
        <v>44835</v>
      </c>
      <c r="C286" s="8">
        <f>IFERROR(LOOKUP(2,1/((Vencimentos!$B$8:$B$37&lt;=A286)*(Vencimentos!$B$8:$B$37&lt;&gt;"")*(Vencimentos!$C$8:$C$37&lt;&gt;"")),Vencimentos!$C$8:$C$37),0)</f>
        <v>0</v>
      </c>
      <c r="D286" s="10">
        <f>MAX(IF(AND(ISNUMBER(Formações!$C$8),A286&gt;=Formações!$C$8),Formações!$B$8,0),IF(AND(ISNUMBER(Formações!$C$9),A286&gt;=Formações!$C$9),Formações!$B$9,0),IF(AND(ISNUMBER(Formações!$C$10),A286&gt;=Formações!$C$10),Formações!$B$10,0),IF(AND(ISNUMBER(Formações!$C$11),A286&gt;=Formações!$C$11),Formações!$B$11,0),IF(AND(ISNUMBER(Formações!$C$12),A286&gt;=Formações!$C$12),Formações!$B$12,0))</f>
        <v>0</v>
      </c>
      <c r="E286">
        <v>31</v>
      </c>
      <c r="F286" s="8">
        <f t="shared" si="4"/>
        <v>0</v>
      </c>
    </row>
    <row r="287" spans="1:6">
      <c r="A287" s="1">
        <v>44841</v>
      </c>
      <c r="B287" s="16">
        <v>44835</v>
      </c>
      <c r="C287" s="8">
        <f>IFERROR(LOOKUP(2,1/((Vencimentos!$B$8:$B$37&lt;=A287)*(Vencimentos!$B$8:$B$37&lt;&gt;"")*(Vencimentos!$C$8:$C$37&lt;&gt;"")),Vencimentos!$C$8:$C$37),0)</f>
        <v>0</v>
      </c>
      <c r="D287" s="10">
        <f>MAX(IF(AND(ISNUMBER(Formações!$C$8),A287&gt;=Formações!$C$8),Formações!$B$8,0),IF(AND(ISNUMBER(Formações!$C$9),A287&gt;=Formações!$C$9),Formações!$B$9,0),IF(AND(ISNUMBER(Formações!$C$10),A287&gt;=Formações!$C$10),Formações!$B$10,0),IF(AND(ISNUMBER(Formações!$C$11),A287&gt;=Formações!$C$11),Formações!$B$11,0),IF(AND(ISNUMBER(Formações!$C$12),A287&gt;=Formações!$C$12),Formações!$B$12,0))</f>
        <v>0</v>
      </c>
      <c r="E287">
        <v>31</v>
      </c>
      <c r="F287" s="8">
        <f t="shared" si="4"/>
        <v>0</v>
      </c>
    </row>
    <row r="288" spans="1:6">
      <c r="A288" s="1">
        <v>44842</v>
      </c>
      <c r="B288" s="16">
        <v>44835</v>
      </c>
      <c r="C288" s="8">
        <f>IFERROR(LOOKUP(2,1/((Vencimentos!$B$8:$B$37&lt;=A288)*(Vencimentos!$B$8:$B$37&lt;&gt;"")*(Vencimentos!$C$8:$C$37&lt;&gt;"")),Vencimentos!$C$8:$C$37),0)</f>
        <v>0</v>
      </c>
      <c r="D288" s="10">
        <f>MAX(IF(AND(ISNUMBER(Formações!$C$8),A288&gt;=Formações!$C$8),Formações!$B$8,0),IF(AND(ISNUMBER(Formações!$C$9),A288&gt;=Formações!$C$9),Formações!$B$9,0),IF(AND(ISNUMBER(Formações!$C$10),A288&gt;=Formações!$C$10),Formações!$B$10,0),IF(AND(ISNUMBER(Formações!$C$11),A288&gt;=Formações!$C$11),Formações!$B$11,0),IF(AND(ISNUMBER(Formações!$C$12),A288&gt;=Formações!$C$12),Formações!$B$12,0))</f>
        <v>0</v>
      </c>
      <c r="E288">
        <v>31</v>
      </c>
      <c r="F288" s="8">
        <f t="shared" si="4"/>
        <v>0</v>
      </c>
    </row>
    <row r="289" spans="1:6">
      <c r="A289" s="1">
        <v>44843</v>
      </c>
      <c r="B289" s="16">
        <v>44835</v>
      </c>
      <c r="C289" s="8">
        <f>IFERROR(LOOKUP(2,1/((Vencimentos!$B$8:$B$37&lt;=A289)*(Vencimentos!$B$8:$B$37&lt;&gt;"")*(Vencimentos!$C$8:$C$37&lt;&gt;"")),Vencimentos!$C$8:$C$37),0)</f>
        <v>0</v>
      </c>
      <c r="D289" s="10">
        <f>MAX(IF(AND(ISNUMBER(Formações!$C$8),A289&gt;=Formações!$C$8),Formações!$B$8,0),IF(AND(ISNUMBER(Formações!$C$9),A289&gt;=Formações!$C$9),Formações!$B$9,0),IF(AND(ISNUMBER(Formações!$C$10),A289&gt;=Formações!$C$10),Formações!$B$10,0),IF(AND(ISNUMBER(Formações!$C$11),A289&gt;=Formações!$C$11),Formações!$B$11,0),IF(AND(ISNUMBER(Formações!$C$12),A289&gt;=Formações!$C$12),Formações!$B$12,0))</f>
        <v>0</v>
      </c>
      <c r="E289">
        <v>31</v>
      </c>
      <c r="F289" s="8">
        <f t="shared" si="4"/>
        <v>0</v>
      </c>
    </row>
    <row r="290" spans="1:6">
      <c r="A290" s="1">
        <v>44844</v>
      </c>
      <c r="B290" s="16">
        <v>44835</v>
      </c>
      <c r="C290" s="8">
        <f>IFERROR(LOOKUP(2,1/((Vencimentos!$B$8:$B$37&lt;=A290)*(Vencimentos!$B$8:$B$37&lt;&gt;"")*(Vencimentos!$C$8:$C$37&lt;&gt;"")),Vencimentos!$C$8:$C$37),0)</f>
        <v>0</v>
      </c>
      <c r="D290" s="10">
        <f>MAX(IF(AND(ISNUMBER(Formações!$C$8),A290&gt;=Formações!$C$8),Formações!$B$8,0),IF(AND(ISNUMBER(Formações!$C$9),A290&gt;=Formações!$C$9),Formações!$B$9,0),IF(AND(ISNUMBER(Formações!$C$10),A290&gt;=Formações!$C$10),Formações!$B$10,0),IF(AND(ISNUMBER(Formações!$C$11),A290&gt;=Formações!$C$11),Formações!$B$11,0),IF(AND(ISNUMBER(Formações!$C$12),A290&gt;=Formações!$C$12),Formações!$B$12,0))</f>
        <v>0</v>
      </c>
      <c r="E290">
        <v>31</v>
      </c>
      <c r="F290" s="8">
        <f t="shared" si="4"/>
        <v>0</v>
      </c>
    </row>
    <row r="291" spans="1:6">
      <c r="A291" s="1">
        <v>44845</v>
      </c>
      <c r="B291" s="16">
        <v>44835</v>
      </c>
      <c r="C291" s="8">
        <f>IFERROR(LOOKUP(2,1/((Vencimentos!$B$8:$B$37&lt;=A291)*(Vencimentos!$B$8:$B$37&lt;&gt;"")*(Vencimentos!$C$8:$C$37&lt;&gt;"")),Vencimentos!$C$8:$C$37),0)</f>
        <v>0</v>
      </c>
      <c r="D291" s="10">
        <f>MAX(IF(AND(ISNUMBER(Formações!$C$8),A291&gt;=Formações!$C$8),Formações!$B$8,0),IF(AND(ISNUMBER(Formações!$C$9),A291&gt;=Formações!$C$9),Formações!$B$9,0),IF(AND(ISNUMBER(Formações!$C$10),A291&gt;=Formações!$C$10),Formações!$B$10,0),IF(AND(ISNUMBER(Formações!$C$11),A291&gt;=Formações!$C$11),Formações!$B$11,0),IF(AND(ISNUMBER(Formações!$C$12),A291&gt;=Formações!$C$12),Formações!$B$12,0))</f>
        <v>0</v>
      </c>
      <c r="E291">
        <v>31</v>
      </c>
      <c r="F291" s="8">
        <f t="shared" si="4"/>
        <v>0</v>
      </c>
    </row>
    <row r="292" spans="1:6">
      <c r="A292" s="1">
        <v>44846</v>
      </c>
      <c r="B292" s="16">
        <v>44835</v>
      </c>
      <c r="C292" s="8">
        <f>IFERROR(LOOKUP(2,1/((Vencimentos!$B$8:$B$37&lt;=A292)*(Vencimentos!$B$8:$B$37&lt;&gt;"")*(Vencimentos!$C$8:$C$37&lt;&gt;"")),Vencimentos!$C$8:$C$37),0)</f>
        <v>0</v>
      </c>
      <c r="D292" s="10">
        <f>MAX(IF(AND(ISNUMBER(Formações!$C$8),A292&gt;=Formações!$C$8),Formações!$B$8,0),IF(AND(ISNUMBER(Formações!$C$9),A292&gt;=Formações!$C$9),Formações!$B$9,0),IF(AND(ISNUMBER(Formações!$C$10),A292&gt;=Formações!$C$10),Formações!$B$10,0),IF(AND(ISNUMBER(Formações!$C$11),A292&gt;=Formações!$C$11),Formações!$B$11,0),IF(AND(ISNUMBER(Formações!$C$12),A292&gt;=Formações!$C$12),Formações!$B$12,0))</f>
        <v>0</v>
      </c>
      <c r="E292">
        <v>31</v>
      </c>
      <c r="F292" s="8">
        <f t="shared" si="4"/>
        <v>0</v>
      </c>
    </row>
    <row r="293" spans="1:6">
      <c r="A293" s="1">
        <v>44847</v>
      </c>
      <c r="B293" s="16">
        <v>44835</v>
      </c>
      <c r="C293" s="8">
        <f>IFERROR(LOOKUP(2,1/((Vencimentos!$B$8:$B$37&lt;=A293)*(Vencimentos!$B$8:$B$37&lt;&gt;"")*(Vencimentos!$C$8:$C$37&lt;&gt;"")),Vencimentos!$C$8:$C$37),0)</f>
        <v>0</v>
      </c>
      <c r="D293" s="10">
        <f>MAX(IF(AND(ISNUMBER(Formações!$C$8),A293&gt;=Formações!$C$8),Formações!$B$8,0),IF(AND(ISNUMBER(Formações!$C$9),A293&gt;=Formações!$C$9),Formações!$B$9,0),IF(AND(ISNUMBER(Formações!$C$10),A293&gt;=Formações!$C$10),Formações!$B$10,0),IF(AND(ISNUMBER(Formações!$C$11),A293&gt;=Formações!$C$11),Formações!$B$11,0),IF(AND(ISNUMBER(Formações!$C$12),A293&gt;=Formações!$C$12),Formações!$B$12,0))</f>
        <v>0</v>
      </c>
      <c r="E293">
        <v>31</v>
      </c>
      <c r="F293" s="8">
        <f t="shared" si="4"/>
        <v>0</v>
      </c>
    </row>
    <row r="294" spans="1:6">
      <c r="A294" s="1">
        <v>44848</v>
      </c>
      <c r="B294" s="16">
        <v>44835</v>
      </c>
      <c r="C294" s="8">
        <f>IFERROR(LOOKUP(2,1/((Vencimentos!$B$8:$B$37&lt;=A294)*(Vencimentos!$B$8:$B$37&lt;&gt;"")*(Vencimentos!$C$8:$C$37&lt;&gt;"")),Vencimentos!$C$8:$C$37),0)</f>
        <v>0</v>
      </c>
      <c r="D294" s="10">
        <f>MAX(IF(AND(ISNUMBER(Formações!$C$8),A294&gt;=Formações!$C$8),Formações!$B$8,0),IF(AND(ISNUMBER(Formações!$C$9),A294&gt;=Formações!$C$9),Formações!$B$9,0),IF(AND(ISNUMBER(Formações!$C$10),A294&gt;=Formações!$C$10),Formações!$B$10,0),IF(AND(ISNUMBER(Formações!$C$11),A294&gt;=Formações!$C$11),Formações!$B$11,0),IF(AND(ISNUMBER(Formações!$C$12),A294&gt;=Formações!$C$12),Formações!$B$12,0))</f>
        <v>0</v>
      </c>
      <c r="E294">
        <v>31</v>
      </c>
      <c r="F294" s="8">
        <f t="shared" si="4"/>
        <v>0</v>
      </c>
    </row>
    <row r="295" spans="1:6">
      <c r="A295" s="1">
        <v>44849</v>
      </c>
      <c r="B295" s="16">
        <v>44835</v>
      </c>
      <c r="C295" s="8">
        <f>IFERROR(LOOKUP(2,1/((Vencimentos!$B$8:$B$37&lt;=A295)*(Vencimentos!$B$8:$B$37&lt;&gt;"")*(Vencimentos!$C$8:$C$37&lt;&gt;"")),Vencimentos!$C$8:$C$37),0)</f>
        <v>0</v>
      </c>
      <c r="D295" s="10">
        <f>MAX(IF(AND(ISNUMBER(Formações!$C$8),A295&gt;=Formações!$C$8),Formações!$B$8,0),IF(AND(ISNUMBER(Formações!$C$9),A295&gt;=Formações!$C$9),Formações!$B$9,0),IF(AND(ISNUMBER(Formações!$C$10),A295&gt;=Formações!$C$10),Formações!$B$10,0),IF(AND(ISNUMBER(Formações!$C$11),A295&gt;=Formações!$C$11),Formações!$B$11,0),IF(AND(ISNUMBER(Formações!$C$12),A295&gt;=Formações!$C$12),Formações!$B$12,0))</f>
        <v>0</v>
      </c>
      <c r="E295">
        <v>31</v>
      </c>
      <c r="F295" s="8">
        <f t="shared" si="4"/>
        <v>0</v>
      </c>
    </row>
    <row r="296" spans="1:6">
      <c r="A296" s="1">
        <v>44850</v>
      </c>
      <c r="B296" s="16">
        <v>44835</v>
      </c>
      <c r="C296" s="8">
        <f>IFERROR(LOOKUP(2,1/((Vencimentos!$B$8:$B$37&lt;=A296)*(Vencimentos!$B$8:$B$37&lt;&gt;"")*(Vencimentos!$C$8:$C$37&lt;&gt;"")),Vencimentos!$C$8:$C$37),0)</f>
        <v>0</v>
      </c>
      <c r="D296" s="10">
        <f>MAX(IF(AND(ISNUMBER(Formações!$C$8),A296&gt;=Formações!$C$8),Formações!$B$8,0),IF(AND(ISNUMBER(Formações!$C$9),A296&gt;=Formações!$C$9),Formações!$B$9,0),IF(AND(ISNUMBER(Formações!$C$10),A296&gt;=Formações!$C$10),Formações!$B$10,0),IF(AND(ISNUMBER(Formações!$C$11),A296&gt;=Formações!$C$11),Formações!$B$11,0),IF(AND(ISNUMBER(Formações!$C$12),A296&gt;=Formações!$C$12),Formações!$B$12,0))</f>
        <v>0</v>
      </c>
      <c r="E296">
        <v>31</v>
      </c>
      <c r="F296" s="8">
        <f t="shared" si="4"/>
        <v>0</v>
      </c>
    </row>
    <row r="297" spans="1:6">
      <c r="A297" s="1">
        <v>44851</v>
      </c>
      <c r="B297" s="16">
        <v>44835</v>
      </c>
      <c r="C297" s="8">
        <f>IFERROR(LOOKUP(2,1/((Vencimentos!$B$8:$B$37&lt;=A297)*(Vencimentos!$B$8:$B$37&lt;&gt;"")*(Vencimentos!$C$8:$C$37&lt;&gt;"")),Vencimentos!$C$8:$C$37),0)</f>
        <v>0</v>
      </c>
      <c r="D297" s="10">
        <f>MAX(IF(AND(ISNUMBER(Formações!$C$8),A297&gt;=Formações!$C$8),Formações!$B$8,0),IF(AND(ISNUMBER(Formações!$C$9),A297&gt;=Formações!$C$9),Formações!$B$9,0),IF(AND(ISNUMBER(Formações!$C$10),A297&gt;=Formações!$C$10),Formações!$B$10,0),IF(AND(ISNUMBER(Formações!$C$11),A297&gt;=Formações!$C$11),Formações!$B$11,0),IF(AND(ISNUMBER(Formações!$C$12),A297&gt;=Formações!$C$12),Formações!$B$12,0))</f>
        <v>0</v>
      </c>
      <c r="E297">
        <v>31</v>
      </c>
      <c r="F297" s="8">
        <f t="shared" si="4"/>
        <v>0</v>
      </c>
    </row>
    <row r="298" spans="1:6">
      <c r="A298" s="1">
        <v>44852</v>
      </c>
      <c r="B298" s="16">
        <v>44835</v>
      </c>
      <c r="C298" s="8">
        <f>IFERROR(LOOKUP(2,1/((Vencimentos!$B$8:$B$37&lt;=A298)*(Vencimentos!$B$8:$B$37&lt;&gt;"")*(Vencimentos!$C$8:$C$37&lt;&gt;"")),Vencimentos!$C$8:$C$37),0)</f>
        <v>0</v>
      </c>
      <c r="D298" s="10">
        <f>MAX(IF(AND(ISNUMBER(Formações!$C$8),A298&gt;=Formações!$C$8),Formações!$B$8,0),IF(AND(ISNUMBER(Formações!$C$9),A298&gt;=Formações!$C$9),Formações!$B$9,0),IF(AND(ISNUMBER(Formações!$C$10),A298&gt;=Formações!$C$10),Formações!$B$10,0),IF(AND(ISNUMBER(Formações!$C$11),A298&gt;=Formações!$C$11),Formações!$B$11,0),IF(AND(ISNUMBER(Formações!$C$12),A298&gt;=Formações!$C$12),Formações!$B$12,0))</f>
        <v>0</v>
      </c>
      <c r="E298">
        <v>31</v>
      </c>
      <c r="F298" s="8">
        <f t="shared" si="4"/>
        <v>0</v>
      </c>
    </row>
    <row r="299" spans="1:6">
      <c r="A299" s="1">
        <v>44853</v>
      </c>
      <c r="B299" s="16">
        <v>44835</v>
      </c>
      <c r="C299" s="8">
        <f>IFERROR(LOOKUP(2,1/((Vencimentos!$B$8:$B$37&lt;=A299)*(Vencimentos!$B$8:$B$37&lt;&gt;"")*(Vencimentos!$C$8:$C$37&lt;&gt;"")),Vencimentos!$C$8:$C$37),0)</f>
        <v>0</v>
      </c>
      <c r="D299" s="10">
        <f>MAX(IF(AND(ISNUMBER(Formações!$C$8),A299&gt;=Formações!$C$8),Formações!$B$8,0),IF(AND(ISNUMBER(Formações!$C$9),A299&gt;=Formações!$C$9),Formações!$B$9,0),IF(AND(ISNUMBER(Formações!$C$10),A299&gt;=Formações!$C$10),Formações!$B$10,0),IF(AND(ISNUMBER(Formações!$C$11),A299&gt;=Formações!$C$11),Formações!$B$11,0),IF(AND(ISNUMBER(Formações!$C$12),A299&gt;=Formações!$C$12),Formações!$B$12,0))</f>
        <v>0</v>
      </c>
      <c r="E299">
        <v>31</v>
      </c>
      <c r="F299" s="8">
        <f t="shared" si="4"/>
        <v>0</v>
      </c>
    </row>
    <row r="300" spans="1:6">
      <c r="A300" s="1">
        <v>44854</v>
      </c>
      <c r="B300" s="16">
        <v>44835</v>
      </c>
      <c r="C300" s="8">
        <f>IFERROR(LOOKUP(2,1/((Vencimentos!$B$8:$B$37&lt;=A300)*(Vencimentos!$B$8:$B$37&lt;&gt;"")*(Vencimentos!$C$8:$C$37&lt;&gt;"")),Vencimentos!$C$8:$C$37),0)</f>
        <v>0</v>
      </c>
      <c r="D300" s="10">
        <f>MAX(IF(AND(ISNUMBER(Formações!$C$8),A300&gt;=Formações!$C$8),Formações!$B$8,0),IF(AND(ISNUMBER(Formações!$C$9),A300&gt;=Formações!$C$9),Formações!$B$9,0),IF(AND(ISNUMBER(Formações!$C$10),A300&gt;=Formações!$C$10),Formações!$B$10,0),IF(AND(ISNUMBER(Formações!$C$11),A300&gt;=Formações!$C$11),Formações!$B$11,0),IF(AND(ISNUMBER(Formações!$C$12),A300&gt;=Formações!$C$12),Formações!$B$12,0))</f>
        <v>0</v>
      </c>
      <c r="E300">
        <v>31</v>
      </c>
      <c r="F300" s="8">
        <f t="shared" si="4"/>
        <v>0</v>
      </c>
    </row>
    <row r="301" spans="1:6">
      <c r="A301" s="1">
        <v>44855</v>
      </c>
      <c r="B301" s="16">
        <v>44835</v>
      </c>
      <c r="C301" s="8">
        <f>IFERROR(LOOKUP(2,1/((Vencimentos!$B$8:$B$37&lt;=A301)*(Vencimentos!$B$8:$B$37&lt;&gt;"")*(Vencimentos!$C$8:$C$37&lt;&gt;"")),Vencimentos!$C$8:$C$37),0)</f>
        <v>0</v>
      </c>
      <c r="D301" s="10">
        <f>MAX(IF(AND(ISNUMBER(Formações!$C$8),A301&gt;=Formações!$C$8),Formações!$B$8,0),IF(AND(ISNUMBER(Formações!$C$9),A301&gt;=Formações!$C$9),Formações!$B$9,0),IF(AND(ISNUMBER(Formações!$C$10),A301&gt;=Formações!$C$10),Formações!$B$10,0),IF(AND(ISNUMBER(Formações!$C$11),A301&gt;=Formações!$C$11),Formações!$B$11,0),IF(AND(ISNUMBER(Formações!$C$12),A301&gt;=Formações!$C$12),Formações!$B$12,0))</f>
        <v>0</v>
      </c>
      <c r="E301">
        <v>31</v>
      </c>
      <c r="F301" s="8">
        <f t="shared" si="4"/>
        <v>0</v>
      </c>
    </row>
    <row r="302" spans="1:6">
      <c r="A302" s="1">
        <v>44856</v>
      </c>
      <c r="B302" s="16">
        <v>44835</v>
      </c>
      <c r="C302" s="8">
        <f>IFERROR(LOOKUP(2,1/((Vencimentos!$B$8:$B$37&lt;=A302)*(Vencimentos!$B$8:$B$37&lt;&gt;"")*(Vencimentos!$C$8:$C$37&lt;&gt;"")),Vencimentos!$C$8:$C$37),0)</f>
        <v>0</v>
      </c>
      <c r="D302" s="10">
        <f>MAX(IF(AND(ISNUMBER(Formações!$C$8),A302&gt;=Formações!$C$8),Formações!$B$8,0),IF(AND(ISNUMBER(Formações!$C$9),A302&gt;=Formações!$C$9),Formações!$B$9,0),IF(AND(ISNUMBER(Formações!$C$10),A302&gt;=Formações!$C$10),Formações!$B$10,0),IF(AND(ISNUMBER(Formações!$C$11),A302&gt;=Formações!$C$11),Formações!$B$11,0),IF(AND(ISNUMBER(Formações!$C$12),A302&gt;=Formações!$C$12),Formações!$B$12,0))</f>
        <v>0</v>
      </c>
      <c r="E302">
        <v>31</v>
      </c>
      <c r="F302" s="8">
        <f t="shared" si="4"/>
        <v>0</v>
      </c>
    </row>
    <row r="303" spans="1:6">
      <c r="A303" s="1">
        <v>44857</v>
      </c>
      <c r="B303" s="16">
        <v>44835</v>
      </c>
      <c r="C303" s="8">
        <f>IFERROR(LOOKUP(2,1/((Vencimentos!$B$8:$B$37&lt;=A303)*(Vencimentos!$B$8:$B$37&lt;&gt;"")*(Vencimentos!$C$8:$C$37&lt;&gt;"")),Vencimentos!$C$8:$C$37),0)</f>
        <v>0</v>
      </c>
      <c r="D303" s="10">
        <f>MAX(IF(AND(ISNUMBER(Formações!$C$8),A303&gt;=Formações!$C$8),Formações!$B$8,0),IF(AND(ISNUMBER(Formações!$C$9),A303&gt;=Formações!$C$9),Formações!$B$9,0),IF(AND(ISNUMBER(Formações!$C$10),A303&gt;=Formações!$C$10),Formações!$B$10,0),IF(AND(ISNUMBER(Formações!$C$11),A303&gt;=Formações!$C$11),Formações!$B$11,0),IF(AND(ISNUMBER(Formações!$C$12),A303&gt;=Formações!$C$12),Formações!$B$12,0))</f>
        <v>0</v>
      </c>
      <c r="E303">
        <v>31</v>
      </c>
      <c r="F303" s="8">
        <f t="shared" si="4"/>
        <v>0</v>
      </c>
    </row>
    <row r="304" spans="1:6">
      <c r="A304" s="1">
        <v>44858</v>
      </c>
      <c r="B304" s="16">
        <v>44835</v>
      </c>
      <c r="C304" s="8">
        <f>IFERROR(LOOKUP(2,1/((Vencimentos!$B$8:$B$37&lt;=A304)*(Vencimentos!$B$8:$B$37&lt;&gt;"")*(Vencimentos!$C$8:$C$37&lt;&gt;"")),Vencimentos!$C$8:$C$37),0)</f>
        <v>0</v>
      </c>
      <c r="D304" s="10">
        <f>MAX(IF(AND(ISNUMBER(Formações!$C$8),A304&gt;=Formações!$C$8),Formações!$B$8,0),IF(AND(ISNUMBER(Formações!$C$9),A304&gt;=Formações!$C$9),Formações!$B$9,0),IF(AND(ISNUMBER(Formações!$C$10),A304&gt;=Formações!$C$10),Formações!$B$10,0),IF(AND(ISNUMBER(Formações!$C$11),A304&gt;=Formações!$C$11),Formações!$B$11,0),IF(AND(ISNUMBER(Formações!$C$12),A304&gt;=Formações!$C$12),Formações!$B$12,0))</f>
        <v>0</v>
      </c>
      <c r="E304">
        <v>31</v>
      </c>
      <c r="F304" s="8">
        <f t="shared" si="4"/>
        <v>0</v>
      </c>
    </row>
    <row r="305" spans="1:6">
      <c r="A305" s="1">
        <v>44859</v>
      </c>
      <c r="B305" s="16">
        <v>44835</v>
      </c>
      <c r="C305" s="8">
        <f>IFERROR(LOOKUP(2,1/((Vencimentos!$B$8:$B$37&lt;=A305)*(Vencimentos!$B$8:$B$37&lt;&gt;"")*(Vencimentos!$C$8:$C$37&lt;&gt;"")),Vencimentos!$C$8:$C$37),0)</f>
        <v>0</v>
      </c>
      <c r="D305" s="10">
        <f>MAX(IF(AND(ISNUMBER(Formações!$C$8),A305&gt;=Formações!$C$8),Formações!$B$8,0),IF(AND(ISNUMBER(Formações!$C$9),A305&gt;=Formações!$C$9),Formações!$B$9,0),IF(AND(ISNUMBER(Formações!$C$10),A305&gt;=Formações!$C$10),Formações!$B$10,0),IF(AND(ISNUMBER(Formações!$C$11),A305&gt;=Formações!$C$11),Formações!$B$11,0),IF(AND(ISNUMBER(Formações!$C$12),A305&gt;=Formações!$C$12),Formações!$B$12,0))</f>
        <v>0</v>
      </c>
      <c r="E305">
        <v>31</v>
      </c>
      <c r="F305" s="8">
        <f t="shared" si="4"/>
        <v>0</v>
      </c>
    </row>
    <row r="306" spans="1:6">
      <c r="A306" s="1">
        <v>44860</v>
      </c>
      <c r="B306" s="16">
        <v>44835</v>
      </c>
      <c r="C306" s="8">
        <f>IFERROR(LOOKUP(2,1/((Vencimentos!$B$8:$B$37&lt;=A306)*(Vencimentos!$B$8:$B$37&lt;&gt;"")*(Vencimentos!$C$8:$C$37&lt;&gt;"")),Vencimentos!$C$8:$C$37),0)</f>
        <v>0</v>
      </c>
      <c r="D306" s="10">
        <f>MAX(IF(AND(ISNUMBER(Formações!$C$8),A306&gt;=Formações!$C$8),Formações!$B$8,0),IF(AND(ISNUMBER(Formações!$C$9),A306&gt;=Formações!$C$9),Formações!$B$9,0),IF(AND(ISNUMBER(Formações!$C$10),A306&gt;=Formações!$C$10),Formações!$B$10,0),IF(AND(ISNUMBER(Formações!$C$11),A306&gt;=Formações!$C$11),Formações!$B$11,0),IF(AND(ISNUMBER(Formações!$C$12),A306&gt;=Formações!$C$12),Formações!$B$12,0))</f>
        <v>0</v>
      </c>
      <c r="E306">
        <v>31</v>
      </c>
      <c r="F306" s="8">
        <f t="shared" si="4"/>
        <v>0</v>
      </c>
    </row>
    <row r="307" spans="1:6">
      <c r="A307" s="1">
        <v>44861</v>
      </c>
      <c r="B307" s="16">
        <v>44835</v>
      </c>
      <c r="C307" s="8">
        <f>IFERROR(LOOKUP(2,1/((Vencimentos!$B$8:$B$37&lt;=A307)*(Vencimentos!$B$8:$B$37&lt;&gt;"")*(Vencimentos!$C$8:$C$37&lt;&gt;"")),Vencimentos!$C$8:$C$37),0)</f>
        <v>0</v>
      </c>
      <c r="D307" s="10">
        <f>MAX(IF(AND(ISNUMBER(Formações!$C$8),A307&gt;=Formações!$C$8),Formações!$B$8,0),IF(AND(ISNUMBER(Formações!$C$9),A307&gt;=Formações!$C$9),Formações!$B$9,0),IF(AND(ISNUMBER(Formações!$C$10),A307&gt;=Formações!$C$10),Formações!$B$10,0),IF(AND(ISNUMBER(Formações!$C$11),A307&gt;=Formações!$C$11),Formações!$B$11,0),IF(AND(ISNUMBER(Formações!$C$12),A307&gt;=Formações!$C$12),Formações!$B$12,0))</f>
        <v>0</v>
      </c>
      <c r="E307">
        <v>31</v>
      </c>
      <c r="F307" s="8">
        <f t="shared" si="4"/>
        <v>0</v>
      </c>
    </row>
    <row r="308" spans="1:6">
      <c r="A308" s="1">
        <v>44862</v>
      </c>
      <c r="B308" s="16">
        <v>44835</v>
      </c>
      <c r="C308" s="8">
        <f>IFERROR(LOOKUP(2,1/((Vencimentos!$B$8:$B$37&lt;=A308)*(Vencimentos!$B$8:$B$37&lt;&gt;"")*(Vencimentos!$C$8:$C$37&lt;&gt;"")),Vencimentos!$C$8:$C$37),0)</f>
        <v>0</v>
      </c>
      <c r="D308" s="10">
        <f>MAX(IF(AND(ISNUMBER(Formações!$C$8),A308&gt;=Formações!$C$8),Formações!$B$8,0),IF(AND(ISNUMBER(Formações!$C$9),A308&gt;=Formações!$C$9),Formações!$B$9,0),IF(AND(ISNUMBER(Formações!$C$10),A308&gt;=Formações!$C$10),Formações!$B$10,0),IF(AND(ISNUMBER(Formações!$C$11),A308&gt;=Formações!$C$11),Formações!$B$11,0),IF(AND(ISNUMBER(Formações!$C$12),A308&gt;=Formações!$C$12),Formações!$B$12,0))</f>
        <v>0</v>
      </c>
      <c r="E308">
        <v>31</v>
      </c>
      <c r="F308" s="8">
        <f t="shared" si="4"/>
        <v>0</v>
      </c>
    </row>
    <row r="309" spans="1:6">
      <c r="A309" s="1">
        <v>44863</v>
      </c>
      <c r="B309" s="16">
        <v>44835</v>
      </c>
      <c r="C309" s="8">
        <f>IFERROR(LOOKUP(2,1/((Vencimentos!$B$8:$B$37&lt;=A309)*(Vencimentos!$B$8:$B$37&lt;&gt;"")*(Vencimentos!$C$8:$C$37&lt;&gt;"")),Vencimentos!$C$8:$C$37),0)</f>
        <v>0</v>
      </c>
      <c r="D309" s="10">
        <f>MAX(IF(AND(ISNUMBER(Formações!$C$8),A309&gt;=Formações!$C$8),Formações!$B$8,0),IF(AND(ISNUMBER(Formações!$C$9),A309&gt;=Formações!$C$9),Formações!$B$9,0),IF(AND(ISNUMBER(Formações!$C$10),A309&gt;=Formações!$C$10),Formações!$B$10,0),IF(AND(ISNUMBER(Formações!$C$11),A309&gt;=Formações!$C$11),Formações!$B$11,0),IF(AND(ISNUMBER(Formações!$C$12),A309&gt;=Formações!$C$12),Formações!$B$12,0))</f>
        <v>0</v>
      </c>
      <c r="E309">
        <v>31</v>
      </c>
      <c r="F309" s="8">
        <f t="shared" si="4"/>
        <v>0</v>
      </c>
    </row>
    <row r="310" spans="1:6">
      <c r="A310" s="1">
        <v>44864</v>
      </c>
      <c r="B310" s="16">
        <v>44835</v>
      </c>
      <c r="C310" s="8">
        <f>IFERROR(LOOKUP(2,1/((Vencimentos!$B$8:$B$37&lt;=A310)*(Vencimentos!$B$8:$B$37&lt;&gt;"")*(Vencimentos!$C$8:$C$37&lt;&gt;"")),Vencimentos!$C$8:$C$37),0)</f>
        <v>0</v>
      </c>
      <c r="D310" s="10">
        <f>MAX(IF(AND(ISNUMBER(Formações!$C$8),A310&gt;=Formações!$C$8),Formações!$B$8,0),IF(AND(ISNUMBER(Formações!$C$9),A310&gt;=Formações!$C$9),Formações!$B$9,0),IF(AND(ISNUMBER(Formações!$C$10),A310&gt;=Formações!$C$10),Formações!$B$10,0),IF(AND(ISNUMBER(Formações!$C$11),A310&gt;=Formações!$C$11),Formações!$B$11,0),IF(AND(ISNUMBER(Formações!$C$12),A310&gt;=Formações!$C$12),Formações!$B$12,0))</f>
        <v>0</v>
      </c>
      <c r="E310">
        <v>31</v>
      </c>
      <c r="F310" s="8">
        <f t="shared" si="4"/>
        <v>0</v>
      </c>
    </row>
    <row r="311" spans="1:6">
      <c r="A311" s="1">
        <v>44865</v>
      </c>
      <c r="B311" s="16">
        <v>44835</v>
      </c>
      <c r="C311" s="8">
        <f>IFERROR(LOOKUP(2,1/((Vencimentos!$B$8:$B$37&lt;=A311)*(Vencimentos!$B$8:$B$37&lt;&gt;"")*(Vencimentos!$C$8:$C$37&lt;&gt;"")),Vencimentos!$C$8:$C$37),0)</f>
        <v>0</v>
      </c>
      <c r="D311" s="10">
        <f>MAX(IF(AND(ISNUMBER(Formações!$C$8),A311&gt;=Formações!$C$8),Formações!$B$8,0),IF(AND(ISNUMBER(Formações!$C$9),A311&gt;=Formações!$C$9),Formações!$B$9,0),IF(AND(ISNUMBER(Formações!$C$10),A311&gt;=Formações!$C$10),Formações!$B$10,0),IF(AND(ISNUMBER(Formações!$C$11),A311&gt;=Formações!$C$11),Formações!$B$11,0),IF(AND(ISNUMBER(Formações!$C$12),A311&gt;=Formações!$C$12),Formações!$B$12,0))</f>
        <v>0</v>
      </c>
      <c r="E311">
        <v>31</v>
      </c>
      <c r="F311" s="8">
        <f t="shared" si="4"/>
        <v>0</v>
      </c>
    </row>
    <row r="312" spans="1:6">
      <c r="A312" s="1">
        <v>44866</v>
      </c>
      <c r="B312" s="16">
        <v>44866</v>
      </c>
      <c r="C312" s="8">
        <f>IFERROR(LOOKUP(2,1/((Vencimentos!$B$8:$B$37&lt;=A312)*(Vencimentos!$B$8:$B$37&lt;&gt;"")*(Vencimentos!$C$8:$C$37&lt;&gt;"")),Vencimentos!$C$8:$C$37),0)</f>
        <v>0</v>
      </c>
      <c r="D312" s="10">
        <f>MAX(IF(AND(ISNUMBER(Formações!$C$8),A312&gt;=Formações!$C$8),Formações!$B$8,0),IF(AND(ISNUMBER(Formações!$C$9),A312&gt;=Formações!$C$9),Formações!$B$9,0),IF(AND(ISNUMBER(Formações!$C$10),A312&gt;=Formações!$C$10),Formações!$B$10,0),IF(AND(ISNUMBER(Formações!$C$11),A312&gt;=Formações!$C$11),Formações!$B$11,0),IF(AND(ISNUMBER(Formações!$C$12),A312&gt;=Formações!$C$12),Formações!$B$12,0))</f>
        <v>0</v>
      </c>
      <c r="E312">
        <v>30</v>
      </c>
      <c r="F312" s="8">
        <f t="shared" si="4"/>
        <v>0</v>
      </c>
    </row>
    <row r="313" spans="1:6">
      <c r="A313" s="1">
        <v>44867</v>
      </c>
      <c r="B313" s="16">
        <v>44866</v>
      </c>
      <c r="C313" s="8">
        <f>IFERROR(LOOKUP(2,1/((Vencimentos!$B$8:$B$37&lt;=A313)*(Vencimentos!$B$8:$B$37&lt;&gt;"")*(Vencimentos!$C$8:$C$37&lt;&gt;"")),Vencimentos!$C$8:$C$37),0)</f>
        <v>0</v>
      </c>
      <c r="D313" s="10">
        <f>MAX(IF(AND(ISNUMBER(Formações!$C$8),A313&gt;=Formações!$C$8),Formações!$B$8,0),IF(AND(ISNUMBER(Formações!$C$9),A313&gt;=Formações!$C$9),Formações!$B$9,0),IF(AND(ISNUMBER(Formações!$C$10),A313&gt;=Formações!$C$10),Formações!$B$10,0),IF(AND(ISNUMBER(Formações!$C$11),A313&gt;=Formações!$C$11),Formações!$B$11,0),IF(AND(ISNUMBER(Formações!$C$12),A313&gt;=Formações!$C$12),Formações!$B$12,0))</f>
        <v>0</v>
      </c>
      <c r="E313">
        <v>30</v>
      </c>
      <c r="F313" s="8">
        <f t="shared" si="4"/>
        <v>0</v>
      </c>
    </row>
    <row r="314" spans="1:6">
      <c r="A314" s="1">
        <v>44868</v>
      </c>
      <c r="B314" s="16">
        <v>44866</v>
      </c>
      <c r="C314" s="8">
        <f>IFERROR(LOOKUP(2,1/((Vencimentos!$B$8:$B$37&lt;=A314)*(Vencimentos!$B$8:$B$37&lt;&gt;"")*(Vencimentos!$C$8:$C$37&lt;&gt;"")),Vencimentos!$C$8:$C$37),0)</f>
        <v>0</v>
      </c>
      <c r="D314" s="10">
        <f>MAX(IF(AND(ISNUMBER(Formações!$C$8),A314&gt;=Formações!$C$8),Formações!$B$8,0),IF(AND(ISNUMBER(Formações!$C$9),A314&gt;=Formações!$C$9),Formações!$B$9,0),IF(AND(ISNUMBER(Formações!$C$10),A314&gt;=Formações!$C$10),Formações!$B$10,0),IF(AND(ISNUMBER(Formações!$C$11),A314&gt;=Formações!$C$11),Formações!$B$11,0),IF(AND(ISNUMBER(Formações!$C$12),A314&gt;=Formações!$C$12),Formações!$B$12,0))</f>
        <v>0</v>
      </c>
      <c r="E314">
        <v>30</v>
      </c>
      <c r="F314" s="8">
        <f t="shared" si="4"/>
        <v>0</v>
      </c>
    </row>
    <row r="315" spans="1:6">
      <c r="A315" s="1">
        <v>44869</v>
      </c>
      <c r="B315" s="16">
        <v>44866</v>
      </c>
      <c r="C315" s="8">
        <f>IFERROR(LOOKUP(2,1/((Vencimentos!$B$8:$B$37&lt;=A315)*(Vencimentos!$B$8:$B$37&lt;&gt;"")*(Vencimentos!$C$8:$C$37&lt;&gt;"")),Vencimentos!$C$8:$C$37),0)</f>
        <v>0</v>
      </c>
      <c r="D315" s="10">
        <f>MAX(IF(AND(ISNUMBER(Formações!$C$8),A315&gt;=Formações!$C$8),Formações!$B$8,0),IF(AND(ISNUMBER(Formações!$C$9),A315&gt;=Formações!$C$9),Formações!$B$9,0),IF(AND(ISNUMBER(Formações!$C$10),A315&gt;=Formações!$C$10),Formações!$B$10,0),IF(AND(ISNUMBER(Formações!$C$11),A315&gt;=Formações!$C$11),Formações!$B$11,0),IF(AND(ISNUMBER(Formações!$C$12),A315&gt;=Formações!$C$12),Formações!$B$12,0))</f>
        <v>0</v>
      </c>
      <c r="E315">
        <v>30</v>
      </c>
      <c r="F315" s="8">
        <f t="shared" si="4"/>
        <v>0</v>
      </c>
    </row>
    <row r="316" spans="1:6">
      <c r="A316" s="1">
        <v>44870</v>
      </c>
      <c r="B316" s="16">
        <v>44866</v>
      </c>
      <c r="C316" s="8">
        <f>IFERROR(LOOKUP(2,1/((Vencimentos!$B$8:$B$37&lt;=A316)*(Vencimentos!$B$8:$B$37&lt;&gt;"")*(Vencimentos!$C$8:$C$37&lt;&gt;"")),Vencimentos!$C$8:$C$37),0)</f>
        <v>0</v>
      </c>
      <c r="D316" s="10">
        <f>MAX(IF(AND(ISNUMBER(Formações!$C$8),A316&gt;=Formações!$C$8),Formações!$B$8,0),IF(AND(ISNUMBER(Formações!$C$9),A316&gt;=Formações!$C$9),Formações!$B$9,0),IF(AND(ISNUMBER(Formações!$C$10),A316&gt;=Formações!$C$10),Formações!$B$10,0),IF(AND(ISNUMBER(Formações!$C$11),A316&gt;=Formações!$C$11),Formações!$B$11,0),IF(AND(ISNUMBER(Formações!$C$12),A316&gt;=Formações!$C$12),Formações!$B$12,0))</f>
        <v>0</v>
      </c>
      <c r="E316">
        <v>30</v>
      </c>
      <c r="F316" s="8">
        <f t="shared" si="4"/>
        <v>0</v>
      </c>
    </row>
    <row r="317" spans="1:6">
      <c r="A317" s="1">
        <v>44871</v>
      </c>
      <c r="B317" s="16">
        <v>44866</v>
      </c>
      <c r="C317" s="8">
        <f>IFERROR(LOOKUP(2,1/((Vencimentos!$B$8:$B$37&lt;=A317)*(Vencimentos!$B$8:$B$37&lt;&gt;"")*(Vencimentos!$C$8:$C$37&lt;&gt;"")),Vencimentos!$C$8:$C$37),0)</f>
        <v>0</v>
      </c>
      <c r="D317" s="10">
        <f>MAX(IF(AND(ISNUMBER(Formações!$C$8),A317&gt;=Formações!$C$8),Formações!$B$8,0),IF(AND(ISNUMBER(Formações!$C$9),A317&gt;=Formações!$C$9),Formações!$B$9,0),IF(AND(ISNUMBER(Formações!$C$10),A317&gt;=Formações!$C$10),Formações!$B$10,0),IF(AND(ISNUMBER(Formações!$C$11),A317&gt;=Formações!$C$11),Formações!$B$11,0),IF(AND(ISNUMBER(Formações!$C$12),A317&gt;=Formações!$C$12),Formações!$B$12,0))</f>
        <v>0</v>
      </c>
      <c r="E317">
        <v>30</v>
      </c>
      <c r="F317" s="8">
        <f t="shared" si="4"/>
        <v>0</v>
      </c>
    </row>
    <row r="318" spans="1:6">
      <c r="A318" s="1">
        <v>44872</v>
      </c>
      <c r="B318" s="16">
        <v>44866</v>
      </c>
      <c r="C318" s="8">
        <f>IFERROR(LOOKUP(2,1/((Vencimentos!$B$8:$B$37&lt;=A318)*(Vencimentos!$B$8:$B$37&lt;&gt;"")*(Vencimentos!$C$8:$C$37&lt;&gt;"")),Vencimentos!$C$8:$C$37),0)</f>
        <v>0</v>
      </c>
      <c r="D318" s="10">
        <f>MAX(IF(AND(ISNUMBER(Formações!$C$8),A318&gt;=Formações!$C$8),Formações!$B$8,0),IF(AND(ISNUMBER(Formações!$C$9),A318&gt;=Formações!$C$9),Formações!$B$9,0),IF(AND(ISNUMBER(Formações!$C$10),A318&gt;=Formações!$C$10),Formações!$B$10,0),IF(AND(ISNUMBER(Formações!$C$11),A318&gt;=Formações!$C$11),Formações!$B$11,0),IF(AND(ISNUMBER(Formações!$C$12),A318&gt;=Formações!$C$12),Formações!$B$12,0))</f>
        <v>0</v>
      </c>
      <c r="E318">
        <v>30</v>
      </c>
      <c r="F318" s="8">
        <f t="shared" si="4"/>
        <v>0</v>
      </c>
    </row>
    <row r="319" spans="1:6">
      <c r="A319" s="1">
        <v>44873</v>
      </c>
      <c r="B319" s="16">
        <v>44866</v>
      </c>
      <c r="C319" s="8">
        <f>IFERROR(LOOKUP(2,1/((Vencimentos!$B$8:$B$37&lt;=A319)*(Vencimentos!$B$8:$B$37&lt;&gt;"")*(Vencimentos!$C$8:$C$37&lt;&gt;"")),Vencimentos!$C$8:$C$37),0)</f>
        <v>0</v>
      </c>
      <c r="D319" s="10">
        <f>MAX(IF(AND(ISNUMBER(Formações!$C$8),A319&gt;=Formações!$C$8),Formações!$B$8,0),IF(AND(ISNUMBER(Formações!$C$9),A319&gt;=Formações!$C$9),Formações!$B$9,0),IF(AND(ISNUMBER(Formações!$C$10),A319&gt;=Formações!$C$10),Formações!$B$10,0),IF(AND(ISNUMBER(Formações!$C$11),A319&gt;=Formações!$C$11),Formações!$B$11,0),IF(AND(ISNUMBER(Formações!$C$12),A319&gt;=Formações!$C$12),Formações!$B$12,0))</f>
        <v>0</v>
      </c>
      <c r="E319">
        <v>30</v>
      </c>
      <c r="F319" s="8">
        <f t="shared" si="4"/>
        <v>0</v>
      </c>
    </row>
    <row r="320" spans="1:6">
      <c r="A320" s="1">
        <v>44874</v>
      </c>
      <c r="B320" s="16">
        <v>44866</v>
      </c>
      <c r="C320" s="8">
        <f>IFERROR(LOOKUP(2,1/((Vencimentos!$B$8:$B$37&lt;=A320)*(Vencimentos!$B$8:$B$37&lt;&gt;"")*(Vencimentos!$C$8:$C$37&lt;&gt;"")),Vencimentos!$C$8:$C$37),0)</f>
        <v>0</v>
      </c>
      <c r="D320" s="10">
        <f>MAX(IF(AND(ISNUMBER(Formações!$C$8),A320&gt;=Formações!$C$8),Formações!$B$8,0),IF(AND(ISNUMBER(Formações!$C$9),A320&gt;=Formações!$C$9),Formações!$B$9,0),IF(AND(ISNUMBER(Formações!$C$10),A320&gt;=Formações!$C$10),Formações!$B$10,0),IF(AND(ISNUMBER(Formações!$C$11),A320&gt;=Formações!$C$11),Formações!$B$11,0),IF(AND(ISNUMBER(Formações!$C$12),A320&gt;=Formações!$C$12),Formações!$B$12,0))</f>
        <v>0</v>
      </c>
      <c r="E320">
        <v>30</v>
      </c>
      <c r="F320" s="8">
        <f t="shared" si="4"/>
        <v>0</v>
      </c>
    </row>
    <row r="321" spans="1:6">
      <c r="A321" s="1">
        <v>44875</v>
      </c>
      <c r="B321" s="16">
        <v>44866</v>
      </c>
      <c r="C321" s="8">
        <f>IFERROR(LOOKUP(2,1/((Vencimentos!$B$8:$B$37&lt;=A321)*(Vencimentos!$B$8:$B$37&lt;&gt;"")*(Vencimentos!$C$8:$C$37&lt;&gt;"")),Vencimentos!$C$8:$C$37),0)</f>
        <v>0</v>
      </c>
      <c r="D321" s="10">
        <f>MAX(IF(AND(ISNUMBER(Formações!$C$8),A321&gt;=Formações!$C$8),Formações!$B$8,0),IF(AND(ISNUMBER(Formações!$C$9),A321&gt;=Formações!$C$9),Formações!$B$9,0),IF(AND(ISNUMBER(Formações!$C$10),A321&gt;=Formações!$C$10),Formações!$B$10,0),IF(AND(ISNUMBER(Formações!$C$11),A321&gt;=Formações!$C$11),Formações!$B$11,0),IF(AND(ISNUMBER(Formações!$C$12),A321&gt;=Formações!$C$12),Formações!$B$12,0))</f>
        <v>0</v>
      </c>
      <c r="E321">
        <v>30</v>
      </c>
      <c r="F321" s="8">
        <f t="shared" si="4"/>
        <v>0</v>
      </c>
    </row>
    <row r="322" spans="1:6">
      <c r="A322" s="1">
        <v>44876</v>
      </c>
      <c r="B322" s="16">
        <v>44866</v>
      </c>
      <c r="C322" s="8">
        <f>IFERROR(LOOKUP(2,1/((Vencimentos!$B$8:$B$37&lt;=A322)*(Vencimentos!$B$8:$B$37&lt;&gt;"")*(Vencimentos!$C$8:$C$37&lt;&gt;"")),Vencimentos!$C$8:$C$37),0)</f>
        <v>0</v>
      </c>
      <c r="D322" s="10">
        <f>MAX(IF(AND(ISNUMBER(Formações!$C$8),A322&gt;=Formações!$C$8),Formações!$B$8,0),IF(AND(ISNUMBER(Formações!$C$9),A322&gt;=Formações!$C$9),Formações!$B$9,0),IF(AND(ISNUMBER(Formações!$C$10),A322&gt;=Formações!$C$10),Formações!$B$10,0),IF(AND(ISNUMBER(Formações!$C$11),A322&gt;=Formações!$C$11),Formações!$B$11,0),IF(AND(ISNUMBER(Formações!$C$12),A322&gt;=Formações!$C$12),Formações!$B$12,0))</f>
        <v>0</v>
      </c>
      <c r="E322">
        <v>30</v>
      </c>
      <c r="F322" s="8">
        <f t="shared" si="4"/>
        <v>0</v>
      </c>
    </row>
    <row r="323" spans="1:6">
      <c r="A323" s="1">
        <v>44877</v>
      </c>
      <c r="B323" s="16">
        <v>44866</v>
      </c>
      <c r="C323" s="8">
        <f>IFERROR(LOOKUP(2,1/((Vencimentos!$B$8:$B$37&lt;=A323)*(Vencimentos!$B$8:$B$37&lt;&gt;"")*(Vencimentos!$C$8:$C$37&lt;&gt;"")),Vencimentos!$C$8:$C$37),0)</f>
        <v>0</v>
      </c>
      <c r="D323" s="10">
        <f>MAX(IF(AND(ISNUMBER(Formações!$C$8),A323&gt;=Formações!$C$8),Formações!$B$8,0),IF(AND(ISNUMBER(Formações!$C$9),A323&gt;=Formações!$C$9),Formações!$B$9,0),IF(AND(ISNUMBER(Formações!$C$10),A323&gt;=Formações!$C$10),Formações!$B$10,0),IF(AND(ISNUMBER(Formações!$C$11),A323&gt;=Formações!$C$11),Formações!$B$11,0),IF(AND(ISNUMBER(Formações!$C$12),A323&gt;=Formações!$C$12),Formações!$B$12,0))</f>
        <v>0</v>
      </c>
      <c r="E323">
        <v>30</v>
      </c>
      <c r="F323" s="8">
        <f t="shared" si="4"/>
        <v>0</v>
      </c>
    </row>
    <row r="324" spans="1:6">
      <c r="A324" s="1">
        <v>44878</v>
      </c>
      <c r="B324" s="16">
        <v>44866</v>
      </c>
      <c r="C324" s="8">
        <f>IFERROR(LOOKUP(2,1/((Vencimentos!$B$8:$B$37&lt;=A324)*(Vencimentos!$B$8:$B$37&lt;&gt;"")*(Vencimentos!$C$8:$C$37&lt;&gt;"")),Vencimentos!$C$8:$C$37),0)</f>
        <v>0</v>
      </c>
      <c r="D324" s="10">
        <f>MAX(IF(AND(ISNUMBER(Formações!$C$8),A324&gt;=Formações!$C$8),Formações!$B$8,0),IF(AND(ISNUMBER(Formações!$C$9),A324&gt;=Formações!$C$9),Formações!$B$9,0),IF(AND(ISNUMBER(Formações!$C$10),A324&gt;=Formações!$C$10),Formações!$B$10,0),IF(AND(ISNUMBER(Formações!$C$11),A324&gt;=Formações!$C$11),Formações!$B$11,0),IF(AND(ISNUMBER(Formações!$C$12),A324&gt;=Formações!$C$12),Formações!$B$12,0))</f>
        <v>0</v>
      </c>
      <c r="E324">
        <v>30</v>
      </c>
      <c r="F324" s="8">
        <f t="shared" si="4"/>
        <v>0</v>
      </c>
    </row>
    <row r="325" spans="1:6">
      <c r="A325" s="1">
        <v>44879</v>
      </c>
      <c r="B325" s="16">
        <v>44866</v>
      </c>
      <c r="C325" s="8">
        <f>IFERROR(LOOKUP(2,1/((Vencimentos!$B$8:$B$37&lt;=A325)*(Vencimentos!$B$8:$B$37&lt;&gt;"")*(Vencimentos!$C$8:$C$37&lt;&gt;"")),Vencimentos!$C$8:$C$37),0)</f>
        <v>0</v>
      </c>
      <c r="D325" s="10">
        <f>MAX(IF(AND(ISNUMBER(Formações!$C$8),A325&gt;=Formações!$C$8),Formações!$B$8,0),IF(AND(ISNUMBER(Formações!$C$9),A325&gt;=Formações!$C$9),Formações!$B$9,0),IF(AND(ISNUMBER(Formações!$C$10),A325&gt;=Formações!$C$10),Formações!$B$10,0),IF(AND(ISNUMBER(Formações!$C$11),A325&gt;=Formações!$C$11),Formações!$B$11,0),IF(AND(ISNUMBER(Formações!$C$12),A325&gt;=Formações!$C$12),Formações!$B$12,0))</f>
        <v>0</v>
      </c>
      <c r="E325">
        <v>30</v>
      </c>
      <c r="F325" s="8">
        <f t="shared" si="4"/>
        <v>0</v>
      </c>
    </row>
    <row r="326" spans="1:6">
      <c r="A326" s="1">
        <v>44880</v>
      </c>
      <c r="B326" s="16">
        <v>44866</v>
      </c>
      <c r="C326" s="8">
        <f>IFERROR(LOOKUP(2,1/((Vencimentos!$B$8:$B$37&lt;=A326)*(Vencimentos!$B$8:$B$37&lt;&gt;"")*(Vencimentos!$C$8:$C$37&lt;&gt;"")),Vencimentos!$C$8:$C$37),0)</f>
        <v>0</v>
      </c>
      <c r="D326" s="10">
        <f>MAX(IF(AND(ISNUMBER(Formações!$C$8),A326&gt;=Formações!$C$8),Formações!$B$8,0),IF(AND(ISNUMBER(Formações!$C$9),A326&gt;=Formações!$C$9),Formações!$B$9,0),IF(AND(ISNUMBER(Formações!$C$10),A326&gt;=Formações!$C$10),Formações!$B$10,0),IF(AND(ISNUMBER(Formações!$C$11),A326&gt;=Formações!$C$11),Formações!$B$11,0),IF(AND(ISNUMBER(Formações!$C$12),A326&gt;=Formações!$C$12),Formações!$B$12,0))</f>
        <v>0</v>
      </c>
      <c r="E326">
        <v>30</v>
      </c>
      <c r="F326" s="8">
        <f t="shared" si="4"/>
        <v>0</v>
      </c>
    </row>
    <row r="327" spans="1:6">
      <c r="A327" s="1">
        <v>44881</v>
      </c>
      <c r="B327" s="16">
        <v>44866</v>
      </c>
      <c r="C327" s="8">
        <f>IFERROR(LOOKUP(2,1/((Vencimentos!$B$8:$B$37&lt;=A327)*(Vencimentos!$B$8:$B$37&lt;&gt;"")*(Vencimentos!$C$8:$C$37&lt;&gt;"")),Vencimentos!$C$8:$C$37),0)</f>
        <v>0</v>
      </c>
      <c r="D327" s="10">
        <f>MAX(IF(AND(ISNUMBER(Formações!$C$8),A327&gt;=Formações!$C$8),Formações!$B$8,0),IF(AND(ISNUMBER(Formações!$C$9),A327&gt;=Formações!$C$9),Formações!$B$9,0),IF(AND(ISNUMBER(Formações!$C$10),A327&gt;=Formações!$C$10),Formações!$B$10,0),IF(AND(ISNUMBER(Formações!$C$11),A327&gt;=Formações!$C$11),Formações!$B$11,0),IF(AND(ISNUMBER(Formações!$C$12),A327&gt;=Formações!$C$12),Formações!$B$12,0))</f>
        <v>0</v>
      </c>
      <c r="E327">
        <v>30</v>
      </c>
      <c r="F327" s="8">
        <f t="shared" si="4"/>
        <v>0</v>
      </c>
    </row>
    <row r="328" spans="1:6">
      <c r="A328" s="1">
        <v>44882</v>
      </c>
      <c r="B328" s="16">
        <v>44866</v>
      </c>
      <c r="C328" s="8">
        <f>IFERROR(LOOKUP(2,1/((Vencimentos!$B$8:$B$37&lt;=A328)*(Vencimentos!$B$8:$B$37&lt;&gt;"")*(Vencimentos!$C$8:$C$37&lt;&gt;"")),Vencimentos!$C$8:$C$37),0)</f>
        <v>0</v>
      </c>
      <c r="D328" s="10">
        <f>MAX(IF(AND(ISNUMBER(Formações!$C$8),A328&gt;=Formações!$C$8),Formações!$B$8,0),IF(AND(ISNUMBER(Formações!$C$9),A328&gt;=Formações!$C$9),Formações!$B$9,0),IF(AND(ISNUMBER(Formações!$C$10),A328&gt;=Formações!$C$10),Formações!$B$10,0),IF(AND(ISNUMBER(Formações!$C$11),A328&gt;=Formações!$C$11),Formações!$B$11,0),IF(AND(ISNUMBER(Formações!$C$12),A328&gt;=Formações!$C$12),Formações!$B$12,0))</f>
        <v>0</v>
      </c>
      <c r="E328">
        <v>30</v>
      </c>
      <c r="F328" s="8">
        <f t="shared" ref="F328:F391" si="5">IF(OR(C328&lt;=0,D328&lt;=0),0,C328*D328/E328)</f>
        <v>0</v>
      </c>
    </row>
    <row r="329" spans="1:6">
      <c r="A329" s="1">
        <v>44883</v>
      </c>
      <c r="B329" s="16">
        <v>44866</v>
      </c>
      <c r="C329" s="8">
        <f>IFERROR(LOOKUP(2,1/((Vencimentos!$B$8:$B$37&lt;=A329)*(Vencimentos!$B$8:$B$37&lt;&gt;"")*(Vencimentos!$C$8:$C$37&lt;&gt;"")),Vencimentos!$C$8:$C$37),0)</f>
        <v>0</v>
      </c>
      <c r="D329" s="10">
        <f>MAX(IF(AND(ISNUMBER(Formações!$C$8),A329&gt;=Formações!$C$8),Formações!$B$8,0),IF(AND(ISNUMBER(Formações!$C$9),A329&gt;=Formações!$C$9),Formações!$B$9,0),IF(AND(ISNUMBER(Formações!$C$10),A329&gt;=Formações!$C$10),Formações!$B$10,0),IF(AND(ISNUMBER(Formações!$C$11),A329&gt;=Formações!$C$11),Formações!$B$11,0),IF(AND(ISNUMBER(Formações!$C$12),A329&gt;=Formações!$C$12),Formações!$B$12,0))</f>
        <v>0</v>
      </c>
      <c r="E329">
        <v>30</v>
      </c>
      <c r="F329" s="8">
        <f t="shared" si="5"/>
        <v>0</v>
      </c>
    </row>
    <row r="330" spans="1:6">
      <c r="A330" s="1">
        <v>44884</v>
      </c>
      <c r="B330" s="16">
        <v>44866</v>
      </c>
      <c r="C330" s="8">
        <f>IFERROR(LOOKUP(2,1/((Vencimentos!$B$8:$B$37&lt;=A330)*(Vencimentos!$B$8:$B$37&lt;&gt;"")*(Vencimentos!$C$8:$C$37&lt;&gt;"")),Vencimentos!$C$8:$C$37),0)</f>
        <v>0</v>
      </c>
      <c r="D330" s="10">
        <f>MAX(IF(AND(ISNUMBER(Formações!$C$8),A330&gt;=Formações!$C$8),Formações!$B$8,0),IF(AND(ISNUMBER(Formações!$C$9),A330&gt;=Formações!$C$9),Formações!$B$9,0),IF(AND(ISNUMBER(Formações!$C$10),A330&gt;=Formações!$C$10),Formações!$B$10,0),IF(AND(ISNUMBER(Formações!$C$11),A330&gt;=Formações!$C$11),Formações!$B$11,0),IF(AND(ISNUMBER(Formações!$C$12),A330&gt;=Formações!$C$12),Formações!$B$12,0))</f>
        <v>0</v>
      </c>
      <c r="E330">
        <v>30</v>
      </c>
      <c r="F330" s="8">
        <f t="shared" si="5"/>
        <v>0</v>
      </c>
    </row>
    <row r="331" spans="1:6">
      <c r="A331" s="1">
        <v>44885</v>
      </c>
      <c r="B331" s="16">
        <v>44866</v>
      </c>
      <c r="C331" s="8">
        <f>IFERROR(LOOKUP(2,1/((Vencimentos!$B$8:$B$37&lt;=A331)*(Vencimentos!$B$8:$B$37&lt;&gt;"")*(Vencimentos!$C$8:$C$37&lt;&gt;"")),Vencimentos!$C$8:$C$37),0)</f>
        <v>0</v>
      </c>
      <c r="D331" s="10">
        <f>MAX(IF(AND(ISNUMBER(Formações!$C$8),A331&gt;=Formações!$C$8),Formações!$B$8,0),IF(AND(ISNUMBER(Formações!$C$9),A331&gt;=Formações!$C$9),Formações!$B$9,0),IF(AND(ISNUMBER(Formações!$C$10),A331&gt;=Formações!$C$10),Formações!$B$10,0),IF(AND(ISNUMBER(Formações!$C$11),A331&gt;=Formações!$C$11),Formações!$B$11,0),IF(AND(ISNUMBER(Formações!$C$12),A331&gt;=Formações!$C$12),Formações!$B$12,0))</f>
        <v>0</v>
      </c>
      <c r="E331">
        <v>30</v>
      </c>
      <c r="F331" s="8">
        <f t="shared" si="5"/>
        <v>0</v>
      </c>
    </row>
    <row r="332" spans="1:6">
      <c r="A332" s="1">
        <v>44886</v>
      </c>
      <c r="B332" s="16">
        <v>44866</v>
      </c>
      <c r="C332" s="8">
        <f>IFERROR(LOOKUP(2,1/((Vencimentos!$B$8:$B$37&lt;=A332)*(Vencimentos!$B$8:$B$37&lt;&gt;"")*(Vencimentos!$C$8:$C$37&lt;&gt;"")),Vencimentos!$C$8:$C$37),0)</f>
        <v>0</v>
      </c>
      <c r="D332" s="10">
        <f>MAX(IF(AND(ISNUMBER(Formações!$C$8),A332&gt;=Formações!$C$8),Formações!$B$8,0),IF(AND(ISNUMBER(Formações!$C$9),A332&gt;=Formações!$C$9),Formações!$B$9,0),IF(AND(ISNUMBER(Formações!$C$10),A332&gt;=Formações!$C$10),Formações!$B$10,0),IF(AND(ISNUMBER(Formações!$C$11),A332&gt;=Formações!$C$11),Formações!$B$11,0),IF(AND(ISNUMBER(Formações!$C$12),A332&gt;=Formações!$C$12),Formações!$B$12,0))</f>
        <v>0</v>
      </c>
      <c r="E332">
        <v>30</v>
      </c>
      <c r="F332" s="8">
        <f t="shared" si="5"/>
        <v>0</v>
      </c>
    </row>
    <row r="333" spans="1:6">
      <c r="A333" s="1">
        <v>44887</v>
      </c>
      <c r="B333" s="16">
        <v>44866</v>
      </c>
      <c r="C333" s="8">
        <f>IFERROR(LOOKUP(2,1/((Vencimentos!$B$8:$B$37&lt;=A333)*(Vencimentos!$B$8:$B$37&lt;&gt;"")*(Vencimentos!$C$8:$C$37&lt;&gt;"")),Vencimentos!$C$8:$C$37),0)</f>
        <v>0</v>
      </c>
      <c r="D333" s="10">
        <f>MAX(IF(AND(ISNUMBER(Formações!$C$8),A333&gt;=Formações!$C$8),Formações!$B$8,0),IF(AND(ISNUMBER(Formações!$C$9),A333&gt;=Formações!$C$9),Formações!$B$9,0),IF(AND(ISNUMBER(Formações!$C$10),A333&gt;=Formações!$C$10),Formações!$B$10,0),IF(AND(ISNUMBER(Formações!$C$11),A333&gt;=Formações!$C$11),Formações!$B$11,0),IF(AND(ISNUMBER(Formações!$C$12),A333&gt;=Formações!$C$12),Formações!$B$12,0))</f>
        <v>0</v>
      </c>
      <c r="E333">
        <v>30</v>
      </c>
      <c r="F333" s="8">
        <f t="shared" si="5"/>
        <v>0</v>
      </c>
    </row>
    <row r="334" spans="1:6">
      <c r="A334" s="1">
        <v>44888</v>
      </c>
      <c r="B334" s="16">
        <v>44866</v>
      </c>
      <c r="C334" s="8">
        <f>IFERROR(LOOKUP(2,1/((Vencimentos!$B$8:$B$37&lt;=A334)*(Vencimentos!$B$8:$B$37&lt;&gt;"")*(Vencimentos!$C$8:$C$37&lt;&gt;"")),Vencimentos!$C$8:$C$37),0)</f>
        <v>0</v>
      </c>
      <c r="D334" s="10">
        <f>MAX(IF(AND(ISNUMBER(Formações!$C$8),A334&gt;=Formações!$C$8),Formações!$B$8,0),IF(AND(ISNUMBER(Formações!$C$9),A334&gt;=Formações!$C$9),Formações!$B$9,0),IF(AND(ISNUMBER(Formações!$C$10),A334&gt;=Formações!$C$10),Formações!$B$10,0),IF(AND(ISNUMBER(Formações!$C$11),A334&gt;=Formações!$C$11),Formações!$B$11,0),IF(AND(ISNUMBER(Formações!$C$12),A334&gt;=Formações!$C$12),Formações!$B$12,0))</f>
        <v>0</v>
      </c>
      <c r="E334">
        <v>30</v>
      </c>
      <c r="F334" s="8">
        <f t="shared" si="5"/>
        <v>0</v>
      </c>
    </row>
    <row r="335" spans="1:6">
      <c r="A335" s="1">
        <v>44889</v>
      </c>
      <c r="B335" s="16">
        <v>44866</v>
      </c>
      <c r="C335" s="8">
        <f>IFERROR(LOOKUP(2,1/((Vencimentos!$B$8:$B$37&lt;=A335)*(Vencimentos!$B$8:$B$37&lt;&gt;"")*(Vencimentos!$C$8:$C$37&lt;&gt;"")),Vencimentos!$C$8:$C$37),0)</f>
        <v>0</v>
      </c>
      <c r="D335" s="10">
        <f>MAX(IF(AND(ISNUMBER(Formações!$C$8),A335&gt;=Formações!$C$8),Formações!$B$8,0),IF(AND(ISNUMBER(Formações!$C$9),A335&gt;=Formações!$C$9),Formações!$B$9,0),IF(AND(ISNUMBER(Formações!$C$10),A335&gt;=Formações!$C$10),Formações!$B$10,0),IF(AND(ISNUMBER(Formações!$C$11),A335&gt;=Formações!$C$11),Formações!$B$11,0),IF(AND(ISNUMBER(Formações!$C$12),A335&gt;=Formações!$C$12),Formações!$B$12,0))</f>
        <v>0</v>
      </c>
      <c r="E335">
        <v>30</v>
      </c>
      <c r="F335" s="8">
        <f t="shared" si="5"/>
        <v>0</v>
      </c>
    </row>
    <row r="336" spans="1:6">
      <c r="A336" s="1">
        <v>44890</v>
      </c>
      <c r="B336" s="16">
        <v>44866</v>
      </c>
      <c r="C336" s="8">
        <f>IFERROR(LOOKUP(2,1/((Vencimentos!$B$8:$B$37&lt;=A336)*(Vencimentos!$B$8:$B$37&lt;&gt;"")*(Vencimentos!$C$8:$C$37&lt;&gt;"")),Vencimentos!$C$8:$C$37),0)</f>
        <v>0</v>
      </c>
      <c r="D336" s="10">
        <f>MAX(IF(AND(ISNUMBER(Formações!$C$8),A336&gt;=Formações!$C$8),Formações!$B$8,0),IF(AND(ISNUMBER(Formações!$C$9),A336&gt;=Formações!$C$9),Formações!$B$9,0),IF(AND(ISNUMBER(Formações!$C$10),A336&gt;=Formações!$C$10),Formações!$B$10,0),IF(AND(ISNUMBER(Formações!$C$11),A336&gt;=Formações!$C$11),Formações!$B$11,0),IF(AND(ISNUMBER(Formações!$C$12),A336&gt;=Formações!$C$12),Formações!$B$12,0))</f>
        <v>0</v>
      </c>
      <c r="E336">
        <v>30</v>
      </c>
      <c r="F336" s="8">
        <f t="shared" si="5"/>
        <v>0</v>
      </c>
    </row>
    <row r="337" spans="1:6">
      <c r="A337" s="1">
        <v>44891</v>
      </c>
      <c r="B337" s="16">
        <v>44866</v>
      </c>
      <c r="C337" s="8">
        <f>IFERROR(LOOKUP(2,1/((Vencimentos!$B$8:$B$37&lt;=A337)*(Vencimentos!$B$8:$B$37&lt;&gt;"")*(Vencimentos!$C$8:$C$37&lt;&gt;"")),Vencimentos!$C$8:$C$37),0)</f>
        <v>0</v>
      </c>
      <c r="D337" s="10">
        <f>MAX(IF(AND(ISNUMBER(Formações!$C$8),A337&gt;=Formações!$C$8),Formações!$B$8,0),IF(AND(ISNUMBER(Formações!$C$9),A337&gt;=Formações!$C$9),Formações!$B$9,0),IF(AND(ISNUMBER(Formações!$C$10),A337&gt;=Formações!$C$10),Formações!$B$10,0),IF(AND(ISNUMBER(Formações!$C$11),A337&gt;=Formações!$C$11),Formações!$B$11,0),IF(AND(ISNUMBER(Formações!$C$12),A337&gt;=Formações!$C$12),Formações!$B$12,0))</f>
        <v>0</v>
      </c>
      <c r="E337">
        <v>30</v>
      </c>
      <c r="F337" s="8">
        <f t="shared" si="5"/>
        <v>0</v>
      </c>
    </row>
    <row r="338" spans="1:6">
      <c r="A338" s="1">
        <v>44892</v>
      </c>
      <c r="B338" s="16">
        <v>44866</v>
      </c>
      <c r="C338" s="8">
        <f>IFERROR(LOOKUP(2,1/((Vencimentos!$B$8:$B$37&lt;=A338)*(Vencimentos!$B$8:$B$37&lt;&gt;"")*(Vencimentos!$C$8:$C$37&lt;&gt;"")),Vencimentos!$C$8:$C$37),0)</f>
        <v>0</v>
      </c>
      <c r="D338" s="10">
        <f>MAX(IF(AND(ISNUMBER(Formações!$C$8),A338&gt;=Formações!$C$8),Formações!$B$8,0),IF(AND(ISNUMBER(Formações!$C$9),A338&gt;=Formações!$C$9),Formações!$B$9,0),IF(AND(ISNUMBER(Formações!$C$10),A338&gt;=Formações!$C$10),Formações!$B$10,0),IF(AND(ISNUMBER(Formações!$C$11),A338&gt;=Formações!$C$11),Formações!$B$11,0),IF(AND(ISNUMBER(Formações!$C$12),A338&gt;=Formações!$C$12),Formações!$B$12,0))</f>
        <v>0</v>
      </c>
      <c r="E338">
        <v>30</v>
      </c>
      <c r="F338" s="8">
        <f t="shared" si="5"/>
        <v>0</v>
      </c>
    </row>
    <row r="339" spans="1:6">
      <c r="A339" s="1">
        <v>44893</v>
      </c>
      <c r="B339" s="16">
        <v>44866</v>
      </c>
      <c r="C339" s="8">
        <f>IFERROR(LOOKUP(2,1/((Vencimentos!$B$8:$B$37&lt;=A339)*(Vencimentos!$B$8:$B$37&lt;&gt;"")*(Vencimentos!$C$8:$C$37&lt;&gt;"")),Vencimentos!$C$8:$C$37),0)</f>
        <v>0</v>
      </c>
      <c r="D339" s="10">
        <f>MAX(IF(AND(ISNUMBER(Formações!$C$8),A339&gt;=Formações!$C$8),Formações!$B$8,0),IF(AND(ISNUMBER(Formações!$C$9),A339&gt;=Formações!$C$9),Formações!$B$9,0),IF(AND(ISNUMBER(Formações!$C$10),A339&gt;=Formações!$C$10),Formações!$B$10,0),IF(AND(ISNUMBER(Formações!$C$11),A339&gt;=Formações!$C$11),Formações!$B$11,0),IF(AND(ISNUMBER(Formações!$C$12),A339&gt;=Formações!$C$12),Formações!$B$12,0))</f>
        <v>0</v>
      </c>
      <c r="E339">
        <v>30</v>
      </c>
      <c r="F339" s="8">
        <f t="shared" si="5"/>
        <v>0</v>
      </c>
    </row>
    <row r="340" spans="1:6">
      <c r="A340" s="1">
        <v>44894</v>
      </c>
      <c r="B340" s="16">
        <v>44866</v>
      </c>
      <c r="C340" s="8">
        <f>IFERROR(LOOKUP(2,1/((Vencimentos!$B$8:$B$37&lt;=A340)*(Vencimentos!$B$8:$B$37&lt;&gt;"")*(Vencimentos!$C$8:$C$37&lt;&gt;"")),Vencimentos!$C$8:$C$37),0)</f>
        <v>0</v>
      </c>
      <c r="D340" s="10">
        <f>MAX(IF(AND(ISNUMBER(Formações!$C$8),A340&gt;=Formações!$C$8),Formações!$B$8,0),IF(AND(ISNUMBER(Formações!$C$9),A340&gt;=Formações!$C$9),Formações!$B$9,0),IF(AND(ISNUMBER(Formações!$C$10),A340&gt;=Formações!$C$10),Formações!$B$10,0),IF(AND(ISNUMBER(Formações!$C$11),A340&gt;=Formações!$C$11),Formações!$B$11,0),IF(AND(ISNUMBER(Formações!$C$12),A340&gt;=Formações!$C$12),Formações!$B$12,0))</f>
        <v>0</v>
      </c>
      <c r="E340">
        <v>30</v>
      </c>
      <c r="F340" s="8">
        <f t="shared" si="5"/>
        <v>0</v>
      </c>
    </row>
    <row r="341" spans="1:6">
      <c r="A341" s="1">
        <v>44895</v>
      </c>
      <c r="B341" s="16">
        <v>44866</v>
      </c>
      <c r="C341" s="8">
        <f>IFERROR(LOOKUP(2,1/((Vencimentos!$B$8:$B$37&lt;=A341)*(Vencimentos!$B$8:$B$37&lt;&gt;"")*(Vencimentos!$C$8:$C$37&lt;&gt;"")),Vencimentos!$C$8:$C$37),0)</f>
        <v>0</v>
      </c>
      <c r="D341" s="10">
        <f>MAX(IF(AND(ISNUMBER(Formações!$C$8),A341&gt;=Formações!$C$8),Formações!$B$8,0),IF(AND(ISNUMBER(Formações!$C$9),A341&gt;=Formações!$C$9),Formações!$B$9,0),IF(AND(ISNUMBER(Formações!$C$10),A341&gt;=Formações!$C$10),Formações!$B$10,0),IF(AND(ISNUMBER(Formações!$C$11),A341&gt;=Formações!$C$11),Formações!$B$11,0),IF(AND(ISNUMBER(Formações!$C$12),A341&gt;=Formações!$C$12),Formações!$B$12,0))</f>
        <v>0</v>
      </c>
      <c r="E341">
        <v>30</v>
      </c>
      <c r="F341" s="8">
        <f t="shared" si="5"/>
        <v>0</v>
      </c>
    </row>
    <row r="342" spans="1:6">
      <c r="A342" s="1">
        <v>44896</v>
      </c>
      <c r="B342" s="16">
        <v>44896</v>
      </c>
      <c r="C342" s="8">
        <f>IFERROR(LOOKUP(2,1/((Vencimentos!$B$8:$B$37&lt;=A342)*(Vencimentos!$B$8:$B$37&lt;&gt;"")*(Vencimentos!$C$8:$C$37&lt;&gt;"")),Vencimentos!$C$8:$C$37),0)</f>
        <v>0</v>
      </c>
      <c r="D342" s="10">
        <f>MAX(IF(AND(ISNUMBER(Formações!$C$8),A342&gt;=Formações!$C$8),Formações!$B$8,0),IF(AND(ISNUMBER(Formações!$C$9),A342&gt;=Formações!$C$9),Formações!$B$9,0),IF(AND(ISNUMBER(Formações!$C$10),A342&gt;=Formações!$C$10),Formações!$B$10,0),IF(AND(ISNUMBER(Formações!$C$11),A342&gt;=Formações!$C$11),Formações!$B$11,0),IF(AND(ISNUMBER(Formações!$C$12),A342&gt;=Formações!$C$12),Formações!$B$12,0))</f>
        <v>0</v>
      </c>
      <c r="E342">
        <v>31</v>
      </c>
      <c r="F342" s="8">
        <f t="shared" si="5"/>
        <v>0</v>
      </c>
    </row>
    <row r="343" spans="1:6">
      <c r="A343" s="1">
        <v>44897</v>
      </c>
      <c r="B343" s="16">
        <v>44896</v>
      </c>
      <c r="C343" s="8">
        <f>IFERROR(LOOKUP(2,1/((Vencimentos!$B$8:$B$37&lt;=A343)*(Vencimentos!$B$8:$B$37&lt;&gt;"")*(Vencimentos!$C$8:$C$37&lt;&gt;"")),Vencimentos!$C$8:$C$37),0)</f>
        <v>0</v>
      </c>
      <c r="D343" s="10">
        <f>MAX(IF(AND(ISNUMBER(Formações!$C$8),A343&gt;=Formações!$C$8),Formações!$B$8,0),IF(AND(ISNUMBER(Formações!$C$9),A343&gt;=Formações!$C$9),Formações!$B$9,0),IF(AND(ISNUMBER(Formações!$C$10),A343&gt;=Formações!$C$10),Formações!$B$10,0),IF(AND(ISNUMBER(Formações!$C$11),A343&gt;=Formações!$C$11),Formações!$B$11,0),IF(AND(ISNUMBER(Formações!$C$12),A343&gt;=Formações!$C$12),Formações!$B$12,0))</f>
        <v>0</v>
      </c>
      <c r="E343">
        <v>31</v>
      </c>
      <c r="F343" s="8">
        <f t="shared" si="5"/>
        <v>0</v>
      </c>
    </row>
    <row r="344" spans="1:6">
      <c r="A344" s="1">
        <v>44898</v>
      </c>
      <c r="B344" s="16">
        <v>44896</v>
      </c>
      <c r="C344" s="8">
        <f>IFERROR(LOOKUP(2,1/((Vencimentos!$B$8:$B$37&lt;=A344)*(Vencimentos!$B$8:$B$37&lt;&gt;"")*(Vencimentos!$C$8:$C$37&lt;&gt;"")),Vencimentos!$C$8:$C$37),0)</f>
        <v>0</v>
      </c>
      <c r="D344" s="10">
        <f>MAX(IF(AND(ISNUMBER(Formações!$C$8),A344&gt;=Formações!$C$8),Formações!$B$8,0),IF(AND(ISNUMBER(Formações!$C$9),A344&gt;=Formações!$C$9),Formações!$B$9,0),IF(AND(ISNUMBER(Formações!$C$10),A344&gt;=Formações!$C$10),Formações!$B$10,0),IF(AND(ISNUMBER(Formações!$C$11),A344&gt;=Formações!$C$11),Formações!$B$11,0),IF(AND(ISNUMBER(Formações!$C$12),A344&gt;=Formações!$C$12),Formações!$B$12,0))</f>
        <v>0</v>
      </c>
      <c r="E344">
        <v>31</v>
      </c>
      <c r="F344" s="8">
        <f t="shared" si="5"/>
        <v>0</v>
      </c>
    </row>
    <row r="345" spans="1:6">
      <c r="A345" s="1">
        <v>44899</v>
      </c>
      <c r="B345" s="16">
        <v>44896</v>
      </c>
      <c r="C345" s="8">
        <f>IFERROR(LOOKUP(2,1/((Vencimentos!$B$8:$B$37&lt;=A345)*(Vencimentos!$B$8:$B$37&lt;&gt;"")*(Vencimentos!$C$8:$C$37&lt;&gt;"")),Vencimentos!$C$8:$C$37),0)</f>
        <v>0</v>
      </c>
      <c r="D345" s="10">
        <f>MAX(IF(AND(ISNUMBER(Formações!$C$8),A345&gt;=Formações!$C$8),Formações!$B$8,0),IF(AND(ISNUMBER(Formações!$C$9),A345&gt;=Formações!$C$9),Formações!$B$9,0),IF(AND(ISNUMBER(Formações!$C$10),A345&gt;=Formações!$C$10),Formações!$B$10,0),IF(AND(ISNUMBER(Formações!$C$11),A345&gt;=Formações!$C$11),Formações!$B$11,0),IF(AND(ISNUMBER(Formações!$C$12),A345&gt;=Formações!$C$12),Formações!$B$12,0))</f>
        <v>0</v>
      </c>
      <c r="E345">
        <v>31</v>
      </c>
      <c r="F345" s="8">
        <f t="shared" si="5"/>
        <v>0</v>
      </c>
    </row>
    <row r="346" spans="1:6">
      <c r="A346" s="1">
        <v>44900</v>
      </c>
      <c r="B346" s="16">
        <v>44896</v>
      </c>
      <c r="C346" s="8">
        <f>IFERROR(LOOKUP(2,1/((Vencimentos!$B$8:$B$37&lt;=A346)*(Vencimentos!$B$8:$B$37&lt;&gt;"")*(Vencimentos!$C$8:$C$37&lt;&gt;"")),Vencimentos!$C$8:$C$37),0)</f>
        <v>0</v>
      </c>
      <c r="D346" s="10">
        <f>MAX(IF(AND(ISNUMBER(Formações!$C$8),A346&gt;=Formações!$C$8),Formações!$B$8,0),IF(AND(ISNUMBER(Formações!$C$9),A346&gt;=Formações!$C$9),Formações!$B$9,0),IF(AND(ISNUMBER(Formações!$C$10),A346&gt;=Formações!$C$10),Formações!$B$10,0),IF(AND(ISNUMBER(Formações!$C$11),A346&gt;=Formações!$C$11),Formações!$B$11,0),IF(AND(ISNUMBER(Formações!$C$12),A346&gt;=Formações!$C$12),Formações!$B$12,0))</f>
        <v>0</v>
      </c>
      <c r="E346">
        <v>31</v>
      </c>
      <c r="F346" s="8">
        <f t="shared" si="5"/>
        <v>0</v>
      </c>
    </row>
    <row r="347" spans="1:6">
      <c r="A347" s="1">
        <v>44901</v>
      </c>
      <c r="B347" s="16">
        <v>44896</v>
      </c>
      <c r="C347" s="8">
        <f>IFERROR(LOOKUP(2,1/((Vencimentos!$B$8:$B$37&lt;=A347)*(Vencimentos!$B$8:$B$37&lt;&gt;"")*(Vencimentos!$C$8:$C$37&lt;&gt;"")),Vencimentos!$C$8:$C$37),0)</f>
        <v>0</v>
      </c>
      <c r="D347" s="10">
        <f>MAX(IF(AND(ISNUMBER(Formações!$C$8),A347&gt;=Formações!$C$8),Formações!$B$8,0),IF(AND(ISNUMBER(Formações!$C$9),A347&gt;=Formações!$C$9),Formações!$B$9,0),IF(AND(ISNUMBER(Formações!$C$10),A347&gt;=Formações!$C$10),Formações!$B$10,0),IF(AND(ISNUMBER(Formações!$C$11),A347&gt;=Formações!$C$11),Formações!$B$11,0),IF(AND(ISNUMBER(Formações!$C$12),A347&gt;=Formações!$C$12),Formações!$B$12,0))</f>
        <v>0</v>
      </c>
      <c r="E347">
        <v>31</v>
      </c>
      <c r="F347" s="8">
        <f t="shared" si="5"/>
        <v>0</v>
      </c>
    </row>
    <row r="348" spans="1:6">
      <c r="A348" s="1">
        <v>44902</v>
      </c>
      <c r="B348" s="16">
        <v>44896</v>
      </c>
      <c r="C348" s="8">
        <f>IFERROR(LOOKUP(2,1/((Vencimentos!$B$8:$B$37&lt;=A348)*(Vencimentos!$B$8:$B$37&lt;&gt;"")*(Vencimentos!$C$8:$C$37&lt;&gt;"")),Vencimentos!$C$8:$C$37),0)</f>
        <v>0</v>
      </c>
      <c r="D348" s="10">
        <f>MAX(IF(AND(ISNUMBER(Formações!$C$8),A348&gt;=Formações!$C$8),Formações!$B$8,0),IF(AND(ISNUMBER(Formações!$C$9),A348&gt;=Formações!$C$9),Formações!$B$9,0),IF(AND(ISNUMBER(Formações!$C$10),A348&gt;=Formações!$C$10),Formações!$B$10,0),IF(AND(ISNUMBER(Formações!$C$11),A348&gt;=Formações!$C$11),Formações!$B$11,0),IF(AND(ISNUMBER(Formações!$C$12),A348&gt;=Formações!$C$12),Formações!$B$12,0))</f>
        <v>0</v>
      </c>
      <c r="E348">
        <v>31</v>
      </c>
      <c r="F348" s="8">
        <f t="shared" si="5"/>
        <v>0</v>
      </c>
    </row>
    <row r="349" spans="1:6">
      <c r="A349" s="1">
        <v>44903</v>
      </c>
      <c r="B349" s="16">
        <v>44896</v>
      </c>
      <c r="C349" s="8">
        <f>IFERROR(LOOKUP(2,1/((Vencimentos!$B$8:$B$37&lt;=A349)*(Vencimentos!$B$8:$B$37&lt;&gt;"")*(Vencimentos!$C$8:$C$37&lt;&gt;"")),Vencimentos!$C$8:$C$37),0)</f>
        <v>0</v>
      </c>
      <c r="D349" s="10">
        <f>MAX(IF(AND(ISNUMBER(Formações!$C$8),A349&gt;=Formações!$C$8),Formações!$B$8,0),IF(AND(ISNUMBER(Formações!$C$9),A349&gt;=Formações!$C$9),Formações!$B$9,0),IF(AND(ISNUMBER(Formações!$C$10),A349&gt;=Formações!$C$10),Formações!$B$10,0),IF(AND(ISNUMBER(Formações!$C$11),A349&gt;=Formações!$C$11),Formações!$B$11,0),IF(AND(ISNUMBER(Formações!$C$12),A349&gt;=Formações!$C$12),Formações!$B$12,0))</f>
        <v>0</v>
      </c>
      <c r="E349">
        <v>31</v>
      </c>
      <c r="F349" s="8">
        <f t="shared" si="5"/>
        <v>0</v>
      </c>
    </row>
    <row r="350" spans="1:6">
      <c r="A350" s="1">
        <v>44904</v>
      </c>
      <c r="B350" s="16">
        <v>44896</v>
      </c>
      <c r="C350" s="8">
        <f>IFERROR(LOOKUP(2,1/((Vencimentos!$B$8:$B$37&lt;=A350)*(Vencimentos!$B$8:$B$37&lt;&gt;"")*(Vencimentos!$C$8:$C$37&lt;&gt;"")),Vencimentos!$C$8:$C$37),0)</f>
        <v>0</v>
      </c>
      <c r="D350" s="10">
        <f>MAX(IF(AND(ISNUMBER(Formações!$C$8),A350&gt;=Formações!$C$8),Formações!$B$8,0),IF(AND(ISNUMBER(Formações!$C$9),A350&gt;=Formações!$C$9),Formações!$B$9,0),IF(AND(ISNUMBER(Formações!$C$10),A350&gt;=Formações!$C$10),Formações!$B$10,0),IF(AND(ISNUMBER(Formações!$C$11),A350&gt;=Formações!$C$11),Formações!$B$11,0),IF(AND(ISNUMBER(Formações!$C$12),A350&gt;=Formações!$C$12),Formações!$B$12,0))</f>
        <v>0</v>
      </c>
      <c r="E350">
        <v>31</v>
      </c>
      <c r="F350" s="8">
        <f t="shared" si="5"/>
        <v>0</v>
      </c>
    </row>
    <row r="351" spans="1:6">
      <c r="A351" s="1">
        <v>44905</v>
      </c>
      <c r="B351" s="16">
        <v>44896</v>
      </c>
      <c r="C351" s="8">
        <f>IFERROR(LOOKUP(2,1/((Vencimentos!$B$8:$B$37&lt;=A351)*(Vencimentos!$B$8:$B$37&lt;&gt;"")*(Vencimentos!$C$8:$C$37&lt;&gt;"")),Vencimentos!$C$8:$C$37),0)</f>
        <v>0</v>
      </c>
      <c r="D351" s="10">
        <f>MAX(IF(AND(ISNUMBER(Formações!$C$8),A351&gt;=Formações!$C$8),Formações!$B$8,0),IF(AND(ISNUMBER(Formações!$C$9),A351&gt;=Formações!$C$9),Formações!$B$9,0),IF(AND(ISNUMBER(Formações!$C$10),A351&gt;=Formações!$C$10),Formações!$B$10,0),IF(AND(ISNUMBER(Formações!$C$11),A351&gt;=Formações!$C$11),Formações!$B$11,0),IF(AND(ISNUMBER(Formações!$C$12),A351&gt;=Formações!$C$12),Formações!$B$12,0))</f>
        <v>0</v>
      </c>
      <c r="E351">
        <v>31</v>
      </c>
      <c r="F351" s="8">
        <f t="shared" si="5"/>
        <v>0</v>
      </c>
    </row>
    <row r="352" spans="1:6">
      <c r="A352" s="1">
        <v>44906</v>
      </c>
      <c r="B352" s="16">
        <v>44896</v>
      </c>
      <c r="C352" s="8">
        <f>IFERROR(LOOKUP(2,1/((Vencimentos!$B$8:$B$37&lt;=A352)*(Vencimentos!$B$8:$B$37&lt;&gt;"")*(Vencimentos!$C$8:$C$37&lt;&gt;"")),Vencimentos!$C$8:$C$37),0)</f>
        <v>0</v>
      </c>
      <c r="D352" s="10">
        <f>MAX(IF(AND(ISNUMBER(Formações!$C$8),A352&gt;=Formações!$C$8),Formações!$B$8,0),IF(AND(ISNUMBER(Formações!$C$9),A352&gt;=Formações!$C$9),Formações!$B$9,0),IF(AND(ISNUMBER(Formações!$C$10),A352&gt;=Formações!$C$10),Formações!$B$10,0),IF(AND(ISNUMBER(Formações!$C$11),A352&gt;=Formações!$C$11),Formações!$B$11,0),IF(AND(ISNUMBER(Formações!$C$12),A352&gt;=Formações!$C$12),Formações!$B$12,0))</f>
        <v>0</v>
      </c>
      <c r="E352">
        <v>31</v>
      </c>
      <c r="F352" s="8">
        <f t="shared" si="5"/>
        <v>0</v>
      </c>
    </row>
    <row r="353" spans="1:6">
      <c r="A353" s="1">
        <v>44907</v>
      </c>
      <c r="B353" s="16">
        <v>44896</v>
      </c>
      <c r="C353" s="8">
        <f>IFERROR(LOOKUP(2,1/((Vencimentos!$B$8:$B$37&lt;=A353)*(Vencimentos!$B$8:$B$37&lt;&gt;"")*(Vencimentos!$C$8:$C$37&lt;&gt;"")),Vencimentos!$C$8:$C$37),0)</f>
        <v>0</v>
      </c>
      <c r="D353" s="10">
        <f>MAX(IF(AND(ISNUMBER(Formações!$C$8),A353&gt;=Formações!$C$8),Formações!$B$8,0),IF(AND(ISNUMBER(Formações!$C$9),A353&gt;=Formações!$C$9),Formações!$B$9,0),IF(AND(ISNUMBER(Formações!$C$10),A353&gt;=Formações!$C$10),Formações!$B$10,0),IF(AND(ISNUMBER(Formações!$C$11),A353&gt;=Formações!$C$11),Formações!$B$11,0),IF(AND(ISNUMBER(Formações!$C$12),A353&gt;=Formações!$C$12),Formações!$B$12,0))</f>
        <v>0</v>
      </c>
      <c r="E353">
        <v>31</v>
      </c>
      <c r="F353" s="8">
        <f t="shared" si="5"/>
        <v>0</v>
      </c>
    </row>
    <row r="354" spans="1:6">
      <c r="A354" s="1">
        <v>44908</v>
      </c>
      <c r="B354" s="16">
        <v>44896</v>
      </c>
      <c r="C354" s="8">
        <f>IFERROR(LOOKUP(2,1/((Vencimentos!$B$8:$B$37&lt;=A354)*(Vencimentos!$B$8:$B$37&lt;&gt;"")*(Vencimentos!$C$8:$C$37&lt;&gt;"")),Vencimentos!$C$8:$C$37),0)</f>
        <v>0</v>
      </c>
      <c r="D354" s="10">
        <f>MAX(IF(AND(ISNUMBER(Formações!$C$8),A354&gt;=Formações!$C$8),Formações!$B$8,0),IF(AND(ISNUMBER(Formações!$C$9),A354&gt;=Formações!$C$9),Formações!$B$9,0),IF(AND(ISNUMBER(Formações!$C$10),A354&gt;=Formações!$C$10),Formações!$B$10,0),IF(AND(ISNUMBER(Formações!$C$11),A354&gt;=Formações!$C$11),Formações!$B$11,0),IF(AND(ISNUMBER(Formações!$C$12),A354&gt;=Formações!$C$12),Formações!$B$12,0))</f>
        <v>0</v>
      </c>
      <c r="E354">
        <v>31</v>
      </c>
      <c r="F354" s="8">
        <f t="shared" si="5"/>
        <v>0</v>
      </c>
    </row>
    <row r="355" spans="1:6">
      <c r="A355" s="1">
        <v>44909</v>
      </c>
      <c r="B355" s="16">
        <v>44896</v>
      </c>
      <c r="C355" s="8">
        <f>IFERROR(LOOKUP(2,1/((Vencimentos!$B$8:$B$37&lt;=A355)*(Vencimentos!$B$8:$B$37&lt;&gt;"")*(Vencimentos!$C$8:$C$37&lt;&gt;"")),Vencimentos!$C$8:$C$37),0)</f>
        <v>0</v>
      </c>
      <c r="D355" s="10">
        <f>MAX(IF(AND(ISNUMBER(Formações!$C$8),A355&gt;=Formações!$C$8),Formações!$B$8,0),IF(AND(ISNUMBER(Formações!$C$9),A355&gt;=Formações!$C$9),Formações!$B$9,0),IF(AND(ISNUMBER(Formações!$C$10),A355&gt;=Formações!$C$10),Formações!$B$10,0),IF(AND(ISNUMBER(Formações!$C$11),A355&gt;=Formações!$C$11),Formações!$B$11,0),IF(AND(ISNUMBER(Formações!$C$12),A355&gt;=Formações!$C$12),Formações!$B$12,0))</f>
        <v>0</v>
      </c>
      <c r="E355">
        <v>31</v>
      </c>
      <c r="F355" s="8">
        <f t="shared" si="5"/>
        <v>0</v>
      </c>
    </row>
    <row r="356" spans="1:6">
      <c r="A356" s="1">
        <v>44910</v>
      </c>
      <c r="B356" s="16">
        <v>44896</v>
      </c>
      <c r="C356" s="8">
        <f>IFERROR(LOOKUP(2,1/((Vencimentos!$B$8:$B$37&lt;=A356)*(Vencimentos!$B$8:$B$37&lt;&gt;"")*(Vencimentos!$C$8:$C$37&lt;&gt;"")),Vencimentos!$C$8:$C$37),0)</f>
        <v>0</v>
      </c>
      <c r="D356" s="10">
        <f>MAX(IF(AND(ISNUMBER(Formações!$C$8),A356&gt;=Formações!$C$8),Formações!$B$8,0),IF(AND(ISNUMBER(Formações!$C$9),A356&gt;=Formações!$C$9),Formações!$B$9,0),IF(AND(ISNUMBER(Formações!$C$10),A356&gt;=Formações!$C$10),Formações!$B$10,0),IF(AND(ISNUMBER(Formações!$C$11),A356&gt;=Formações!$C$11),Formações!$B$11,0),IF(AND(ISNUMBER(Formações!$C$12),A356&gt;=Formações!$C$12),Formações!$B$12,0))</f>
        <v>0</v>
      </c>
      <c r="E356">
        <v>31</v>
      </c>
      <c r="F356" s="8">
        <f t="shared" si="5"/>
        <v>0</v>
      </c>
    </row>
    <row r="357" spans="1:6">
      <c r="A357" s="1">
        <v>44911</v>
      </c>
      <c r="B357" s="16">
        <v>44896</v>
      </c>
      <c r="C357" s="8">
        <f>IFERROR(LOOKUP(2,1/((Vencimentos!$B$8:$B$37&lt;=A357)*(Vencimentos!$B$8:$B$37&lt;&gt;"")*(Vencimentos!$C$8:$C$37&lt;&gt;"")),Vencimentos!$C$8:$C$37),0)</f>
        <v>0</v>
      </c>
      <c r="D357" s="10">
        <f>MAX(IF(AND(ISNUMBER(Formações!$C$8),A357&gt;=Formações!$C$8),Formações!$B$8,0),IF(AND(ISNUMBER(Formações!$C$9),A357&gt;=Formações!$C$9),Formações!$B$9,0),IF(AND(ISNUMBER(Formações!$C$10),A357&gt;=Formações!$C$10),Formações!$B$10,0),IF(AND(ISNUMBER(Formações!$C$11),A357&gt;=Formações!$C$11),Formações!$B$11,0),IF(AND(ISNUMBER(Formações!$C$12),A357&gt;=Formações!$C$12),Formações!$B$12,0))</f>
        <v>0</v>
      </c>
      <c r="E357">
        <v>31</v>
      </c>
      <c r="F357" s="8">
        <f t="shared" si="5"/>
        <v>0</v>
      </c>
    </row>
    <row r="358" spans="1:6">
      <c r="A358" s="1">
        <v>44912</v>
      </c>
      <c r="B358" s="16">
        <v>44896</v>
      </c>
      <c r="C358" s="8">
        <f>IFERROR(LOOKUP(2,1/((Vencimentos!$B$8:$B$37&lt;=A358)*(Vencimentos!$B$8:$B$37&lt;&gt;"")*(Vencimentos!$C$8:$C$37&lt;&gt;"")),Vencimentos!$C$8:$C$37),0)</f>
        <v>0</v>
      </c>
      <c r="D358" s="10">
        <f>MAX(IF(AND(ISNUMBER(Formações!$C$8),A358&gt;=Formações!$C$8),Formações!$B$8,0),IF(AND(ISNUMBER(Formações!$C$9),A358&gt;=Formações!$C$9),Formações!$B$9,0),IF(AND(ISNUMBER(Formações!$C$10),A358&gt;=Formações!$C$10),Formações!$B$10,0),IF(AND(ISNUMBER(Formações!$C$11),A358&gt;=Formações!$C$11),Formações!$B$11,0),IF(AND(ISNUMBER(Formações!$C$12),A358&gt;=Formações!$C$12),Formações!$B$12,0))</f>
        <v>0</v>
      </c>
      <c r="E358">
        <v>31</v>
      </c>
      <c r="F358" s="8">
        <f t="shared" si="5"/>
        <v>0</v>
      </c>
    </row>
    <row r="359" spans="1:6">
      <c r="A359" s="1">
        <v>44913</v>
      </c>
      <c r="B359" s="16">
        <v>44896</v>
      </c>
      <c r="C359" s="8">
        <f>IFERROR(LOOKUP(2,1/((Vencimentos!$B$8:$B$37&lt;=A359)*(Vencimentos!$B$8:$B$37&lt;&gt;"")*(Vencimentos!$C$8:$C$37&lt;&gt;"")),Vencimentos!$C$8:$C$37),0)</f>
        <v>0</v>
      </c>
      <c r="D359" s="10">
        <f>MAX(IF(AND(ISNUMBER(Formações!$C$8),A359&gt;=Formações!$C$8),Formações!$B$8,0),IF(AND(ISNUMBER(Formações!$C$9),A359&gt;=Formações!$C$9),Formações!$B$9,0),IF(AND(ISNUMBER(Formações!$C$10),A359&gt;=Formações!$C$10),Formações!$B$10,0),IF(AND(ISNUMBER(Formações!$C$11),A359&gt;=Formações!$C$11),Formações!$B$11,0),IF(AND(ISNUMBER(Formações!$C$12),A359&gt;=Formações!$C$12),Formações!$B$12,0))</f>
        <v>0</v>
      </c>
      <c r="E359">
        <v>31</v>
      </c>
      <c r="F359" s="8">
        <f t="shared" si="5"/>
        <v>0</v>
      </c>
    </row>
    <row r="360" spans="1:6">
      <c r="A360" s="1">
        <v>44914</v>
      </c>
      <c r="B360" s="16">
        <v>44896</v>
      </c>
      <c r="C360" s="8">
        <f>IFERROR(LOOKUP(2,1/((Vencimentos!$B$8:$B$37&lt;=A360)*(Vencimentos!$B$8:$B$37&lt;&gt;"")*(Vencimentos!$C$8:$C$37&lt;&gt;"")),Vencimentos!$C$8:$C$37),0)</f>
        <v>0</v>
      </c>
      <c r="D360" s="10">
        <f>MAX(IF(AND(ISNUMBER(Formações!$C$8),A360&gt;=Formações!$C$8),Formações!$B$8,0),IF(AND(ISNUMBER(Formações!$C$9),A360&gt;=Formações!$C$9),Formações!$B$9,0),IF(AND(ISNUMBER(Formações!$C$10),A360&gt;=Formações!$C$10),Formações!$B$10,0),IF(AND(ISNUMBER(Formações!$C$11),A360&gt;=Formações!$C$11),Formações!$B$11,0),IF(AND(ISNUMBER(Formações!$C$12),A360&gt;=Formações!$C$12),Formações!$B$12,0))</f>
        <v>0</v>
      </c>
      <c r="E360">
        <v>31</v>
      </c>
      <c r="F360" s="8">
        <f t="shared" si="5"/>
        <v>0</v>
      </c>
    </row>
    <row r="361" spans="1:6">
      <c r="A361" s="1">
        <v>44915</v>
      </c>
      <c r="B361" s="16">
        <v>44896</v>
      </c>
      <c r="C361" s="8">
        <f>IFERROR(LOOKUP(2,1/((Vencimentos!$B$8:$B$37&lt;=A361)*(Vencimentos!$B$8:$B$37&lt;&gt;"")*(Vencimentos!$C$8:$C$37&lt;&gt;"")),Vencimentos!$C$8:$C$37),0)</f>
        <v>0</v>
      </c>
      <c r="D361" s="10">
        <f>MAX(IF(AND(ISNUMBER(Formações!$C$8),A361&gt;=Formações!$C$8),Formações!$B$8,0),IF(AND(ISNUMBER(Formações!$C$9),A361&gt;=Formações!$C$9),Formações!$B$9,0),IF(AND(ISNUMBER(Formações!$C$10),A361&gt;=Formações!$C$10),Formações!$B$10,0),IF(AND(ISNUMBER(Formações!$C$11),A361&gt;=Formações!$C$11),Formações!$B$11,0),IF(AND(ISNUMBER(Formações!$C$12),A361&gt;=Formações!$C$12),Formações!$B$12,0))</f>
        <v>0</v>
      </c>
      <c r="E361">
        <v>31</v>
      </c>
      <c r="F361" s="8">
        <f t="shared" si="5"/>
        <v>0</v>
      </c>
    </row>
    <row r="362" spans="1:6">
      <c r="A362" s="1">
        <v>44916</v>
      </c>
      <c r="B362" s="16">
        <v>44896</v>
      </c>
      <c r="C362" s="8">
        <f>IFERROR(LOOKUP(2,1/((Vencimentos!$B$8:$B$37&lt;=A362)*(Vencimentos!$B$8:$B$37&lt;&gt;"")*(Vencimentos!$C$8:$C$37&lt;&gt;"")),Vencimentos!$C$8:$C$37),0)</f>
        <v>0</v>
      </c>
      <c r="D362" s="10">
        <f>MAX(IF(AND(ISNUMBER(Formações!$C$8),A362&gt;=Formações!$C$8),Formações!$B$8,0),IF(AND(ISNUMBER(Formações!$C$9),A362&gt;=Formações!$C$9),Formações!$B$9,0),IF(AND(ISNUMBER(Formações!$C$10),A362&gt;=Formações!$C$10),Formações!$B$10,0),IF(AND(ISNUMBER(Formações!$C$11),A362&gt;=Formações!$C$11),Formações!$B$11,0),IF(AND(ISNUMBER(Formações!$C$12),A362&gt;=Formações!$C$12),Formações!$B$12,0))</f>
        <v>0</v>
      </c>
      <c r="E362">
        <v>31</v>
      </c>
      <c r="F362" s="8">
        <f t="shared" si="5"/>
        <v>0</v>
      </c>
    </row>
    <row r="363" spans="1:6">
      <c r="A363" s="1">
        <v>44917</v>
      </c>
      <c r="B363" s="16">
        <v>44896</v>
      </c>
      <c r="C363" s="8">
        <f>IFERROR(LOOKUP(2,1/((Vencimentos!$B$8:$B$37&lt;=A363)*(Vencimentos!$B$8:$B$37&lt;&gt;"")*(Vencimentos!$C$8:$C$37&lt;&gt;"")),Vencimentos!$C$8:$C$37),0)</f>
        <v>0</v>
      </c>
      <c r="D363" s="10">
        <f>MAX(IF(AND(ISNUMBER(Formações!$C$8),A363&gt;=Formações!$C$8),Formações!$B$8,0),IF(AND(ISNUMBER(Formações!$C$9),A363&gt;=Formações!$C$9),Formações!$B$9,0),IF(AND(ISNUMBER(Formações!$C$10),A363&gt;=Formações!$C$10),Formações!$B$10,0),IF(AND(ISNUMBER(Formações!$C$11),A363&gt;=Formações!$C$11),Formações!$B$11,0),IF(AND(ISNUMBER(Formações!$C$12),A363&gt;=Formações!$C$12),Formações!$B$12,0))</f>
        <v>0</v>
      </c>
      <c r="E363">
        <v>31</v>
      </c>
      <c r="F363" s="8">
        <f t="shared" si="5"/>
        <v>0</v>
      </c>
    </row>
    <row r="364" spans="1:6">
      <c r="A364" s="1">
        <v>44918</v>
      </c>
      <c r="B364" s="16">
        <v>44896</v>
      </c>
      <c r="C364" s="8">
        <f>IFERROR(LOOKUP(2,1/((Vencimentos!$B$8:$B$37&lt;=A364)*(Vencimentos!$B$8:$B$37&lt;&gt;"")*(Vencimentos!$C$8:$C$37&lt;&gt;"")),Vencimentos!$C$8:$C$37),0)</f>
        <v>0</v>
      </c>
      <c r="D364" s="10">
        <f>MAX(IF(AND(ISNUMBER(Formações!$C$8),A364&gt;=Formações!$C$8),Formações!$B$8,0),IF(AND(ISNUMBER(Formações!$C$9),A364&gt;=Formações!$C$9),Formações!$B$9,0),IF(AND(ISNUMBER(Formações!$C$10),A364&gt;=Formações!$C$10),Formações!$B$10,0),IF(AND(ISNUMBER(Formações!$C$11),A364&gt;=Formações!$C$11),Formações!$B$11,0),IF(AND(ISNUMBER(Formações!$C$12),A364&gt;=Formações!$C$12),Formações!$B$12,0))</f>
        <v>0</v>
      </c>
      <c r="E364">
        <v>31</v>
      </c>
      <c r="F364" s="8">
        <f t="shared" si="5"/>
        <v>0</v>
      </c>
    </row>
    <row r="365" spans="1:6">
      <c r="A365" s="1">
        <v>44919</v>
      </c>
      <c r="B365" s="16">
        <v>44896</v>
      </c>
      <c r="C365" s="8">
        <f>IFERROR(LOOKUP(2,1/((Vencimentos!$B$8:$B$37&lt;=A365)*(Vencimentos!$B$8:$B$37&lt;&gt;"")*(Vencimentos!$C$8:$C$37&lt;&gt;"")),Vencimentos!$C$8:$C$37),0)</f>
        <v>0</v>
      </c>
      <c r="D365" s="10">
        <f>MAX(IF(AND(ISNUMBER(Formações!$C$8),A365&gt;=Formações!$C$8),Formações!$B$8,0),IF(AND(ISNUMBER(Formações!$C$9),A365&gt;=Formações!$C$9),Formações!$B$9,0),IF(AND(ISNUMBER(Formações!$C$10),A365&gt;=Formações!$C$10),Formações!$B$10,0),IF(AND(ISNUMBER(Formações!$C$11),A365&gt;=Formações!$C$11),Formações!$B$11,0),IF(AND(ISNUMBER(Formações!$C$12),A365&gt;=Formações!$C$12),Formações!$B$12,0))</f>
        <v>0</v>
      </c>
      <c r="E365">
        <v>31</v>
      </c>
      <c r="F365" s="8">
        <f t="shared" si="5"/>
        <v>0</v>
      </c>
    </row>
    <row r="366" spans="1:6">
      <c r="A366" s="1">
        <v>44920</v>
      </c>
      <c r="B366" s="16">
        <v>44896</v>
      </c>
      <c r="C366" s="8">
        <f>IFERROR(LOOKUP(2,1/((Vencimentos!$B$8:$B$37&lt;=A366)*(Vencimentos!$B$8:$B$37&lt;&gt;"")*(Vencimentos!$C$8:$C$37&lt;&gt;"")),Vencimentos!$C$8:$C$37),0)</f>
        <v>0</v>
      </c>
      <c r="D366" s="10">
        <f>MAX(IF(AND(ISNUMBER(Formações!$C$8),A366&gt;=Formações!$C$8),Formações!$B$8,0),IF(AND(ISNUMBER(Formações!$C$9),A366&gt;=Formações!$C$9),Formações!$B$9,0),IF(AND(ISNUMBER(Formações!$C$10),A366&gt;=Formações!$C$10),Formações!$B$10,0),IF(AND(ISNUMBER(Formações!$C$11),A366&gt;=Formações!$C$11),Formações!$B$11,0),IF(AND(ISNUMBER(Formações!$C$12),A366&gt;=Formações!$C$12),Formações!$B$12,0))</f>
        <v>0</v>
      </c>
      <c r="E366">
        <v>31</v>
      </c>
      <c r="F366" s="8">
        <f t="shared" si="5"/>
        <v>0</v>
      </c>
    </row>
    <row r="367" spans="1:6">
      <c r="A367" s="1">
        <v>44921</v>
      </c>
      <c r="B367" s="16">
        <v>44896</v>
      </c>
      <c r="C367" s="8">
        <f>IFERROR(LOOKUP(2,1/((Vencimentos!$B$8:$B$37&lt;=A367)*(Vencimentos!$B$8:$B$37&lt;&gt;"")*(Vencimentos!$C$8:$C$37&lt;&gt;"")),Vencimentos!$C$8:$C$37),0)</f>
        <v>0</v>
      </c>
      <c r="D367" s="10">
        <f>MAX(IF(AND(ISNUMBER(Formações!$C$8),A367&gt;=Formações!$C$8),Formações!$B$8,0),IF(AND(ISNUMBER(Formações!$C$9),A367&gt;=Formações!$C$9),Formações!$B$9,0),IF(AND(ISNUMBER(Formações!$C$10),A367&gt;=Formações!$C$10),Formações!$B$10,0),IF(AND(ISNUMBER(Formações!$C$11),A367&gt;=Formações!$C$11),Formações!$B$11,0),IF(AND(ISNUMBER(Formações!$C$12),A367&gt;=Formações!$C$12),Formações!$B$12,0))</f>
        <v>0</v>
      </c>
      <c r="E367">
        <v>31</v>
      </c>
      <c r="F367" s="8">
        <f t="shared" si="5"/>
        <v>0</v>
      </c>
    </row>
    <row r="368" spans="1:6">
      <c r="A368" s="1">
        <v>44922</v>
      </c>
      <c r="B368" s="16">
        <v>44896</v>
      </c>
      <c r="C368" s="8">
        <f>IFERROR(LOOKUP(2,1/((Vencimentos!$B$8:$B$37&lt;=A368)*(Vencimentos!$B$8:$B$37&lt;&gt;"")*(Vencimentos!$C$8:$C$37&lt;&gt;"")),Vencimentos!$C$8:$C$37),0)</f>
        <v>0</v>
      </c>
      <c r="D368" s="10">
        <f>MAX(IF(AND(ISNUMBER(Formações!$C$8),A368&gt;=Formações!$C$8),Formações!$B$8,0),IF(AND(ISNUMBER(Formações!$C$9),A368&gt;=Formações!$C$9),Formações!$B$9,0),IF(AND(ISNUMBER(Formações!$C$10),A368&gt;=Formações!$C$10),Formações!$B$10,0),IF(AND(ISNUMBER(Formações!$C$11),A368&gt;=Formações!$C$11),Formações!$B$11,0),IF(AND(ISNUMBER(Formações!$C$12),A368&gt;=Formações!$C$12),Formações!$B$12,0))</f>
        <v>0</v>
      </c>
      <c r="E368">
        <v>31</v>
      </c>
      <c r="F368" s="8">
        <f t="shared" si="5"/>
        <v>0</v>
      </c>
    </row>
    <row r="369" spans="1:6">
      <c r="A369" s="1">
        <v>44923</v>
      </c>
      <c r="B369" s="16">
        <v>44896</v>
      </c>
      <c r="C369" s="8">
        <f>IFERROR(LOOKUP(2,1/((Vencimentos!$B$8:$B$37&lt;=A369)*(Vencimentos!$B$8:$B$37&lt;&gt;"")*(Vencimentos!$C$8:$C$37&lt;&gt;"")),Vencimentos!$C$8:$C$37),0)</f>
        <v>0</v>
      </c>
      <c r="D369" s="10">
        <f>MAX(IF(AND(ISNUMBER(Formações!$C$8),A369&gt;=Formações!$C$8),Formações!$B$8,0),IF(AND(ISNUMBER(Formações!$C$9),A369&gt;=Formações!$C$9),Formações!$B$9,0),IF(AND(ISNUMBER(Formações!$C$10),A369&gt;=Formações!$C$10),Formações!$B$10,0),IF(AND(ISNUMBER(Formações!$C$11),A369&gt;=Formações!$C$11),Formações!$B$11,0),IF(AND(ISNUMBER(Formações!$C$12),A369&gt;=Formações!$C$12),Formações!$B$12,0))</f>
        <v>0</v>
      </c>
      <c r="E369">
        <v>31</v>
      </c>
      <c r="F369" s="8">
        <f t="shared" si="5"/>
        <v>0</v>
      </c>
    </row>
    <row r="370" spans="1:6">
      <c r="A370" s="1">
        <v>44924</v>
      </c>
      <c r="B370" s="16">
        <v>44896</v>
      </c>
      <c r="C370" s="8">
        <f>IFERROR(LOOKUP(2,1/((Vencimentos!$B$8:$B$37&lt;=A370)*(Vencimentos!$B$8:$B$37&lt;&gt;"")*(Vencimentos!$C$8:$C$37&lt;&gt;"")),Vencimentos!$C$8:$C$37),0)</f>
        <v>0</v>
      </c>
      <c r="D370" s="10">
        <f>MAX(IF(AND(ISNUMBER(Formações!$C$8),A370&gt;=Formações!$C$8),Formações!$B$8,0),IF(AND(ISNUMBER(Formações!$C$9),A370&gt;=Formações!$C$9),Formações!$B$9,0),IF(AND(ISNUMBER(Formações!$C$10),A370&gt;=Formações!$C$10),Formações!$B$10,0),IF(AND(ISNUMBER(Formações!$C$11),A370&gt;=Formações!$C$11),Formações!$B$11,0),IF(AND(ISNUMBER(Formações!$C$12),A370&gt;=Formações!$C$12),Formações!$B$12,0))</f>
        <v>0</v>
      </c>
      <c r="E370">
        <v>31</v>
      </c>
      <c r="F370" s="8">
        <f t="shared" si="5"/>
        <v>0</v>
      </c>
    </row>
    <row r="371" spans="1:6">
      <c r="A371" s="1">
        <v>44925</v>
      </c>
      <c r="B371" s="16">
        <v>44896</v>
      </c>
      <c r="C371" s="8">
        <f>IFERROR(LOOKUP(2,1/((Vencimentos!$B$8:$B$37&lt;=A371)*(Vencimentos!$B$8:$B$37&lt;&gt;"")*(Vencimentos!$C$8:$C$37&lt;&gt;"")),Vencimentos!$C$8:$C$37),0)</f>
        <v>0</v>
      </c>
      <c r="D371" s="10">
        <f>MAX(IF(AND(ISNUMBER(Formações!$C$8),A371&gt;=Formações!$C$8),Formações!$B$8,0),IF(AND(ISNUMBER(Formações!$C$9),A371&gt;=Formações!$C$9),Formações!$B$9,0),IF(AND(ISNUMBER(Formações!$C$10),A371&gt;=Formações!$C$10),Formações!$B$10,0),IF(AND(ISNUMBER(Formações!$C$11),A371&gt;=Formações!$C$11),Formações!$B$11,0),IF(AND(ISNUMBER(Formações!$C$12),A371&gt;=Formações!$C$12),Formações!$B$12,0))</f>
        <v>0</v>
      </c>
      <c r="E371">
        <v>31</v>
      </c>
      <c r="F371" s="8">
        <f t="shared" si="5"/>
        <v>0</v>
      </c>
    </row>
    <row r="372" spans="1:6">
      <c r="A372" s="1">
        <v>44926</v>
      </c>
      <c r="B372" s="16">
        <v>44896</v>
      </c>
      <c r="C372" s="8">
        <f>IFERROR(LOOKUP(2,1/((Vencimentos!$B$8:$B$37&lt;=A372)*(Vencimentos!$B$8:$B$37&lt;&gt;"")*(Vencimentos!$C$8:$C$37&lt;&gt;"")),Vencimentos!$C$8:$C$37),0)</f>
        <v>0</v>
      </c>
      <c r="D372" s="10">
        <f>MAX(IF(AND(ISNUMBER(Formações!$C$8),A372&gt;=Formações!$C$8),Formações!$B$8,0),IF(AND(ISNUMBER(Formações!$C$9),A372&gt;=Formações!$C$9),Formações!$B$9,0),IF(AND(ISNUMBER(Formações!$C$10),A372&gt;=Formações!$C$10),Formações!$B$10,0),IF(AND(ISNUMBER(Formações!$C$11),A372&gt;=Formações!$C$11),Formações!$B$11,0),IF(AND(ISNUMBER(Formações!$C$12),A372&gt;=Formações!$C$12),Formações!$B$12,0))</f>
        <v>0</v>
      </c>
      <c r="E372">
        <v>31</v>
      </c>
      <c r="F372" s="8">
        <f t="shared" si="5"/>
        <v>0</v>
      </c>
    </row>
    <row r="373" spans="1:6">
      <c r="A373" s="1">
        <v>44927</v>
      </c>
      <c r="B373" s="16">
        <v>44927</v>
      </c>
      <c r="C373" s="8">
        <f>IFERROR(LOOKUP(2,1/((Vencimentos!$B$8:$B$37&lt;=A373)*(Vencimentos!$B$8:$B$37&lt;&gt;"")*(Vencimentos!$C$8:$C$37&lt;&gt;"")),Vencimentos!$C$8:$C$37),0)</f>
        <v>0</v>
      </c>
      <c r="D373" s="10">
        <f>MAX(IF(AND(ISNUMBER(Formações!$C$8),A373&gt;=Formações!$C$8),Formações!$B$8,0),IF(AND(ISNUMBER(Formações!$C$9),A373&gt;=Formações!$C$9),Formações!$B$9,0),IF(AND(ISNUMBER(Formações!$C$10),A373&gt;=Formações!$C$10),Formações!$B$10,0),IF(AND(ISNUMBER(Formações!$C$11),A373&gt;=Formações!$C$11),Formações!$B$11,0),IF(AND(ISNUMBER(Formações!$C$12),A373&gt;=Formações!$C$12),Formações!$B$12,0))</f>
        <v>0</v>
      </c>
      <c r="E373">
        <v>31</v>
      </c>
      <c r="F373" s="8">
        <f t="shared" si="5"/>
        <v>0</v>
      </c>
    </row>
    <row r="374" spans="1:6">
      <c r="A374" s="1">
        <v>44928</v>
      </c>
      <c r="B374" s="16">
        <v>44927</v>
      </c>
      <c r="C374" s="8">
        <f>IFERROR(LOOKUP(2,1/((Vencimentos!$B$8:$B$37&lt;=A374)*(Vencimentos!$B$8:$B$37&lt;&gt;"")*(Vencimentos!$C$8:$C$37&lt;&gt;"")),Vencimentos!$C$8:$C$37),0)</f>
        <v>0</v>
      </c>
      <c r="D374" s="10">
        <f>MAX(IF(AND(ISNUMBER(Formações!$C$8),A374&gt;=Formações!$C$8),Formações!$B$8,0),IF(AND(ISNUMBER(Formações!$C$9),A374&gt;=Formações!$C$9),Formações!$B$9,0),IF(AND(ISNUMBER(Formações!$C$10),A374&gt;=Formações!$C$10),Formações!$B$10,0),IF(AND(ISNUMBER(Formações!$C$11),A374&gt;=Formações!$C$11),Formações!$B$11,0),IF(AND(ISNUMBER(Formações!$C$12),A374&gt;=Formações!$C$12),Formações!$B$12,0))</f>
        <v>0</v>
      </c>
      <c r="E374">
        <v>31</v>
      </c>
      <c r="F374" s="8">
        <f t="shared" si="5"/>
        <v>0</v>
      </c>
    </row>
    <row r="375" spans="1:6">
      <c r="A375" s="1">
        <v>44929</v>
      </c>
      <c r="B375" s="16">
        <v>44927</v>
      </c>
      <c r="C375" s="8">
        <f>IFERROR(LOOKUP(2,1/((Vencimentos!$B$8:$B$37&lt;=A375)*(Vencimentos!$B$8:$B$37&lt;&gt;"")*(Vencimentos!$C$8:$C$37&lt;&gt;"")),Vencimentos!$C$8:$C$37),0)</f>
        <v>0</v>
      </c>
      <c r="D375" s="10">
        <f>MAX(IF(AND(ISNUMBER(Formações!$C$8),A375&gt;=Formações!$C$8),Formações!$B$8,0),IF(AND(ISNUMBER(Formações!$C$9),A375&gt;=Formações!$C$9),Formações!$B$9,0),IF(AND(ISNUMBER(Formações!$C$10),A375&gt;=Formações!$C$10),Formações!$B$10,0),IF(AND(ISNUMBER(Formações!$C$11),A375&gt;=Formações!$C$11),Formações!$B$11,0),IF(AND(ISNUMBER(Formações!$C$12),A375&gt;=Formações!$C$12),Formações!$B$12,0))</f>
        <v>0</v>
      </c>
      <c r="E375">
        <v>31</v>
      </c>
      <c r="F375" s="8">
        <f t="shared" si="5"/>
        <v>0</v>
      </c>
    </row>
    <row r="376" spans="1:6">
      <c r="A376" s="1">
        <v>44930</v>
      </c>
      <c r="B376" s="16">
        <v>44927</v>
      </c>
      <c r="C376" s="8">
        <f>IFERROR(LOOKUP(2,1/((Vencimentos!$B$8:$B$37&lt;=A376)*(Vencimentos!$B$8:$B$37&lt;&gt;"")*(Vencimentos!$C$8:$C$37&lt;&gt;"")),Vencimentos!$C$8:$C$37),0)</f>
        <v>0</v>
      </c>
      <c r="D376" s="10">
        <f>MAX(IF(AND(ISNUMBER(Formações!$C$8),A376&gt;=Formações!$C$8),Formações!$B$8,0),IF(AND(ISNUMBER(Formações!$C$9),A376&gt;=Formações!$C$9),Formações!$B$9,0),IF(AND(ISNUMBER(Formações!$C$10),A376&gt;=Formações!$C$10),Formações!$B$10,0),IF(AND(ISNUMBER(Formações!$C$11),A376&gt;=Formações!$C$11),Formações!$B$11,0),IF(AND(ISNUMBER(Formações!$C$12),A376&gt;=Formações!$C$12),Formações!$B$12,0))</f>
        <v>0</v>
      </c>
      <c r="E376">
        <v>31</v>
      </c>
      <c r="F376" s="8">
        <f t="shared" si="5"/>
        <v>0</v>
      </c>
    </row>
    <row r="377" spans="1:6">
      <c r="A377" s="1">
        <v>44931</v>
      </c>
      <c r="B377" s="16">
        <v>44927</v>
      </c>
      <c r="C377" s="8">
        <f>IFERROR(LOOKUP(2,1/((Vencimentos!$B$8:$B$37&lt;=A377)*(Vencimentos!$B$8:$B$37&lt;&gt;"")*(Vencimentos!$C$8:$C$37&lt;&gt;"")),Vencimentos!$C$8:$C$37),0)</f>
        <v>0</v>
      </c>
      <c r="D377" s="10">
        <f>MAX(IF(AND(ISNUMBER(Formações!$C$8),A377&gt;=Formações!$C$8),Formações!$B$8,0),IF(AND(ISNUMBER(Formações!$C$9),A377&gt;=Formações!$C$9),Formações!$B$9,0),IF(AND(ISNUMBER(Formações!$C$10),A377&gt;=Formações!$C$10),Formações!$B$10,0),IF(AND(ISNUMBER(Formações!$C$11),A377&gt;=Formações!$C$11),Formações!$B$11,0),IF(AND(ISNUMBER(Formações!$C$12),A377&gt;=Formações!$C$12),Formações!$B$12,0))</f>
        <v>0</v>
      </c>
      <c r="E377">
        <v>31</v>
      </c>
      <c r="F377" s="8">
        <f t="shared" si="5"/>
        <v>0</v>
      </c>
    </row>
    <row r="378" spans="1:6">
      <c r="A378" s="1">
        <v>44932</v>
      </c>
      <c r="B378" s="16">
        <v>44927</v>
      </c>
      <c r="C378" s="8">
        <f>IFERROR(LOOKUP(2,1/((Vencimentos!$B$8:$B$37&lt;=A378)*(Vencimentos!$B$8:$B$37&lt;&gt;"")*(Vencimentos!$C$8:$C$37&lt;&gt;"")),Vencimentos!$C$8:$C$37),0)</f>
        <v>0</v>
      </c>
      <c r="D378" s="10">
        <f>MAX(IF(AND(ISNUMBER(Formações!$C$8),A378&gt;=Formações!$C$8),Formações!$B$8,0),IF(AND(ISNUMBER(Formações!$C$9),A378&gt;=Formações!$C$9),Formações!$B$9,0),IF(AND(ISNUMBER(Formações!$C$10),A378&gt;=Formações!$C$10),Formações!$B$10,0),IF(AND(ISNUMBER(Formações!$C$11),A378&gt;=Formações!$C$11),Formações!$B$11,0),IF(AND(ISNUMBER(Formações!$C$12),A378&gt;=Formações!$C$12),Formações!$B$12,0))</f>
        <v>0</v>
      </c>
      <c r="E378">
        <v>31</v>
      </c>
      <c r="F378" s="8">
        <f t="shared" si="5"/>
        <v>0</v>
      </c>
    </row>
    <row r="379" spans="1:6">
      <c r="A379" s="1">
        <v>44933</v>
      </c>
      <c r="B379" s="16">
        <v>44927</v>
      </c>
      <c r="C379" s="8">
        <f>IFERROR(LOOKUP(2,1/((Vencimentos!$B$8:$B$37&lt;=A379)*(Vencimentos!$B$8:$B$37&lt;&gt;"")*(Vencimentos!$C$8:$C$37&lt;&gt;"")),Vencimentos!$C$8:$C$37),0)</f>
        <v>0</v>
      </c>
      <c r="D379" s="10">
        <f>MAX(IF(AND(ISNUMBER(Formações!$C$8),A379&gt;=Formações!$C$8),Formações!$B$8,0),IF(AND(ISNUMBER(Formações!$C$9),A379&gt;=Formações!$C$9),Formações!$B$9,0),IF(AND(ISNUMBER(Formações!$C$10),A379&gt;=Formações!$C$10),Formações!$B$10,0),IF(AND(ISNUMBER(Formações!$C$11),A379&gt;=Formações!$C$11),Formações!$B$11,0),IF(AND(ISNUMBER(Formações!$C$12),A379&gt;=Formações!$C$12),Formações!$B$12,0))</f>
        <v>0</v>
      </c>
      <c r="E379">
        <v>31</v>
      </c>
      <c r="F379" s="8">
        <f t="shared" si="5"/>
        <v>0</v>
      </c>
    </row>
    <row r="380" spans="1:6">
      <c r="A380" s="1">
        <v>44934</v>
      </c>
      <c r="B380" s="16">
        <v>44927</v>
      </c>
      <c r="C380" s="8">
        <f>IFERROR(LOOKUP(2,1/((Vencimentos!$B$8:$B$37&lt;=A380)*(Vencimentos!$B$8:$B$37&lt;&gt;"")*(Vencimentos!$C$8:$C$37&lt;&gt;"")),Vencimentos!$C$8:$C$37),0)</f>
        <v>0</v>
      </c>
      <c r="D380" s="10">
        <f>MAX(IF(AND(ISNUMBER(Formações!$C$8),A380&gt;=Formações!$C$8),Formações!$B$8,0),IF(AND(ISNUMBER(Formações!$C$9),A380&gt;=Formações!$C$9),Formações!$B$9,0),IF(AND(ISNUMBER(Formações!$C$10),A380&gt;=Formações!$C$10),Formações!$B$10,0),IF(AND(ISNUMBER(Formações!$C$11),A380&gt;=Formações!$C$11),Formações!$B$11,0),IF(AND(ISNUMBER(Formações!$C$12),A380&gt;=Formações!$C$12),Formações!$B$12,0))</f>
        <v>0</v>
      </c>
      <c r="E380">
        <v>31</v>
      </c>
      <c r="F380" s="8">
        <f t="shared" si="5"/>
        <v>0</v>
      </c>
    </row>
    <row r="381" spans="1:6">
      <c r="A381" s="1">
        <v>44935</v>
      </c>
      <c r="B381" s="16">
        <v>44927</v>
      </c>
      <c r="C381" s="8">
        <f>IFERROR(LOOKUP(2,1/((Vencimentos!$B$8:$B$37&lt;=A381)*(Vencimentos!$B$8:$B$37&lt;&gt;"")*(Vencimentos!$C$8:$C$37&lt;&gt;"")),Vencimentos!$C$8:$C$37),0)</f>
        <v>0</v>
      </c>
      <c r="D381" s="10">
        <f>MAX(IF(AND(ISNUMBER(Formações!$C$8),A381&gt;=Formações!$C$8),Formações!$B$8,0),IF(AND(ISNUMBER(Formações!$C$9),A381&gt;=Formações!$C$9),Formações!$B$9,0),IF(AND(ISNUMBER(Formações!$C$10),A381&gt;=Formações!$C$10),Formações!$B$10,0),IF(AND(ISNUMBER(Formações!$C$11),A381&gt;=Formações!$C$11),Formações!$B$11,0),IF(AND(ISNUMBER(Formações!$C$12),A381&gt;=Formações!$C$12),Formações!$B$12,0))</f>
        <v>0</v>
      </c>
      <c r="E381">
        <v>31</v>
      </c>
      <c r="F381" s="8">
        <f t="shared" si="5"/>
        <v>0</v>
      </c>
    </row>
    <row r="382" spans="1:6">
      <c r="A382" s="1">
        <v>44936</v>
      </c>
      <c r="B382" s="16">
        <v>44927</v>
      </c>
      <c r="C382" s="8">
        <f>IFERROR(LOOKUP(2,1/((Vencimentos!$B$8:$B$37&lt;=A382)*(Vencimentos!$B$8:$B$37&lt;&gt;"")*(Vencimentos!$C$8:$C$37&lt;&gt;"")),Vencimentos!$C$8:$C$37),0)</f>
        <v>0</v>
      </c>
      <c r="D382" s="10">
        <f>MAX(IF(AND(ISNUMBER(Formações!$C$8),A382&gt;=Formações!$C$8),Formações!$B$8,0),IF(AND(ISNUMBER(Formações!$C$9),A382&gt;=Formações!$C$9),Formações!$B$9,0),IF(AND(ISNUMBER(Formações!$C$10),A382&gt;=Formações!$C$10),Formações!$B$10,0),IF(AND(ISNUMBER(Formações!$C$11),A382&gt;=Formações!$C$11),Formações!$B$11,0),IF(AND(ISNUMBER(Formações!$C$12),A382&gt;=Formações!$C$12),Formações!$B$12,0))</f>
        <v>0</v>
      </c>
      <c r="E382">
        <v>31</v>
      </c>
      <c r="F382" s="8">
        <f t="shared" si="5"/>
        <v>0</v>
      </c>
    </row>
    <row r="383" spans="1:6">
      <c r="A383" s="1">
        <v>44937</v>
      </c>
      <c r="B383" s="16">
        <v>44927</v>
      </c>
      <c r="C383" s="8">
        <f>IFERROR(LOOKUP(2,1/((Vencimentos!$B$8:$B$37&lt;=A383)*(Vencimentos!$B$8:$B$37&lt;&gt;"")*(Vencimentos!$C$8:$C$37&lt;&gt;"")),Vencimentos!$C$8:$C$37),0)</f>
        <v>0</v>
      </c>
      <c r="D383" s="10">
        <f>MAX(IF(AND(ISNUMBER(Formações!$C$8),A383&gt;=Formações!$C$8),Formações!$B$8,0),IF(AND(ISNUMBER(Formações!$C$9),A383&gt;=Formações!$C$9),Formações!$B$9,0),IF(AND(ISNUMBER(Formações!$C$10),A383&gt;=Formações!$C$10),Formações!$B$10,0),IF(AND(ISNUMBER(Formações!$C$11),A383&gt;=Formações!$C$11),Formações!$B$11,0),IF(AND(ISNUMBER(Formações!$C$12),A383&gt;=Formações!$C$12),Formações!$B$12,0))</f>
        <v>0</v>
      </c>
      <c r="E383">
        <v>31</v>
      </c>
      <c r="F383" s="8">
        <f t="shared" si="5"/>
        <v>0</v>
      </c>
    </row>
    <row r="384" spans="1:6">
      <c r="A384" s="1">
        <v>44938</v>
      </c>
      <c r="B384" s="16">
        <v>44927</v>
      </c>
      <c r="C384" s="8">
        <f>IFERROR(LOOKUP(2,1/((Vencimentos!$B$8:$B$37&lt;=A384)*(Vencimentos!$B$8:$B$37&lt;&gt;"")*(Vencimentos!$C$8:$C$37&lt;&gt;"")),Vencimentos!$C$8:$C$37),0)</f>
        <v>0</v>
      </c>
      <c r="D384" s="10">
        <f>MAX(IF(AND(ISNUMBER(Formações!$C$8),A384&gt;=Formações!$C$8),Formações!$B$8,0),IF(AND(ISNUMBER(Formações!$C$9),A384&gt;=Formações!$C$9),Formações!$B$9,0),IF(AND(ISNUMBER(Formações!$C$10),A384&gt;=Formações!$C$10),Formações!$B$10,0),IF(AND(ISNUMBER(Formações!$C$11),A384&gt;=Formações!$C$11),Formações!$B$11,0),IF(AND(ISNUMBER(Formações!$C$12),A384&gt;=Formações!$C$12),Formações!$B$12,0))</f>
        <v>0</v>
      </c>
      <c r="E384">
        <v>31</v>
      </c>
      <c r="F384" s="8">
        <f t="shared" si="5"/>
        <v>0</v>
      </c>
    </row>
    <row r="385" spans="1:6">
      <c r="A385" s="1">
        <v>44939</v>
      </c>
      <c r="B385" s="16">
        <v>44927</v>
      </c>
      <c r="C385" s="8">
        <f>IFERROR(LOOKUP(2,1/((Vencimentos!$B$8:$B$37&lt;=A385)*(Vencimentos!$B$8:$B$37&lt;&gt;"")*(Vencimentos!$C$8:$C$37&lt;&gt;"")),Vencimentos!$C$8:$C$37),0)</f>
        <v>0</v>
      </c>
      <c r="D385" s="10">
        <f>MAX(IF(AND(ISNUMBER(Formações!$C$8),A385&gt;=Formações!$C$8),Formações!$B$8,0),IF(AND(ISNUMBER(Formações!$C$9),A385&gt;=Formações!$C$9),Formações!$B$9,0),IF(AND(ISNUMBER(Formações!$C$10),A385&gt;=Formações!$C$10),Formações!$B$10,0),IF(AND(ISNUMBER(Formações!$C$11),A385&gt;=Formações!$C$11),Formações!$B$11,0),IF(AND(ISNUMBER(Formações!$C$12),A385&gt;=Formações!$C$12),Formações!$B$12,0))</f>
        <v>0</v>
      </c>
      <c r="E385">
        <v>31</v>
      </c>
      <c r="F385" s="8">
        <f t="shared" si="5"/>
        <v>0</v>
      </c>
    </row>
    <row r="386" spans="1:6">
      <c r="A386" s="1">
        <v>44940</v>
      </c>
      <c r="B386" s="16">
        <v>44927</v>
      </c>
      <c r="C386" s="8">
        <f>IFERROR(LOOKUP(2,1/((Vencimentos!$B$8:$B$37&lt;=A386)*(Vencimentos!$B$8:$B$37&lt;&gt;"")*(Vencimentos!$C$8:$C$37&lt;&gt;"")),Vencimentos!$C$8:$C$37),0)</f>
        <v>0</v>
      </c>
      <c r="D386" s="10">
        <f>MAX(IF(AND(ISNUMBER(Formações!$C$8),A386&gt;=Formações!$C$8),Formações!$B$8,0),IF(AND(ISNUMBER(Formações!$C$9),A386&gt;=Formações!$C$9),Formações!$B$9,0),IF(AND(ISNUMBER(Formações!$C$10),A386&gt;=Formações!$C$10),Formações!$B$10,0),IF(AND(ISNUMBER(Formações!$C$11),A386&gt;=Formações!$C$11),Formações!$B$11,0),IF(AND(ISNUMBER(Formações!$C$12),A386&gt;=Formações!$C$12),Formações!$B$12,0))</f>
        <v>0</v>
      </c>
      <c r="E386">
        <v>31</v>
      </c>
      <c r="F386" s="8">
        <f t="shared" si="5"/>
        <v>0</v>
      </c>
    </row>
    <row r="387" spans="1:6">
      <c r="A387" s="1">
        <v>44941</v>
      </c>
      <c r="B387" s="16">
        <v>44927</v>
      </c>
      <c r="C387" s="8">
        <f>IFERROR(LOOKUP(2,1/((Vencimentos!$B$8:$B$37&lt;=A387)*(Vencimentos!$B$8:$B$37&lt;&gt;"")*(Vencimentos!$C$8:$C$37&lt;&gt;"")),Vencimentos!$C$8:$C$37),0)</f>
        <v>0</v>
      </c>
      <c r="D387" s="10">
        <f>MAX(IF(AND(ISNUMBER(Formações!$C$8),A387&gt;=Formações!$C$8),Formações!$B$8,0),IF(AND(ISNUMBER(Formações!$C$9),A387&gt;=Formações!$C$9),Formações!$B$9,0),IF(AND(ISNUMBER(Formações!$C$10),A387&gt;=Formações!$C$10),Formações!$B$10,0),IF(AND(ISNUMBER(Formações!$C$11),A387&gt;=Formações!$C$11),Formações!$B$11,0),IF(AND(ISNUMBER(Formações!$C$12),A387&gt;=Formações!$C$12),Formações!$B$12,0))</f>
        <v>0</v>
      </c>
      <c r="E387">
        <v>31</v>
      </c>
      <c r="F387" s="8">
        <f t="shared" si="5"/>
        <v>0</v>
      </c>
    </row>
    <row r="388" spans="1:6">
      <c r="A388" s="1">
        <v>44942</v>
      </c>
      <c r="B388" s="16">
        <v>44927</v>
      </c>
      <c r="C388" s="8">
        <f>IFERROR(LOOKUP(2,1/((Vencimentos!$B$8:$B$37&lt;=A388)*(Vencimentos!$B$8:$B$37&lt;&gt;"")*(Vencimentos!$C$8:$C$37&lt;&gt;"")),Vencimentos!$C$8:$C$37),0)</f>
        <v>0</v>
      </c>
      <c r="D388" s="10">
        <f>MAX(IF(AND(ISNUMBER(Formações!$C$8),A388&gt;=Formações!$C$8),Formações!$B$8,0),IF(AND(ISNUMBER(Formações!$C$9),A388&gt;=Formações!$C$9),Formações!$B$9,0),IF(AND(ISNUMBER(Formações!$C$10),A388&gt;=Formações!$C$10),Formações!$B$10,0),IF(AND(ISNUMBER(Formações!$C$11),A388&gt;=Formações!$C$11),Formações!$B$11,0),IF(AND(ISNUMBER(Formações!$C$12),A388&gt;=Formações!$C$12),Formações!$B$12,0))</f>
        <v>0</v>
      </c>
      <c r="E388">
        <v>31</v>
      </c>
      <c r="F388" s="8">
        <f t="shared" si="5"/>
        <v>0</v>
      </c>
    </row>
    <row r="389" spans="1:6">
      <c r="A389" s="1">
        <v>44943</v>
      </c>
      <c r="B389" s="16">
        <v>44927</v>
      </c>
      <c r="C389" s="8">
        <f>IFERROR(LOOKUP(2,1/((Vencimentos!$B$8:$B$37&lt;=A389)*(Vencimentos!$B$8:$B$37&lt;&gt;"")*(Vencimentos!$C$8:$C$37&lt;&gt;"")),Vencimentos!$C$8:$C$37),0)</f>
        <v>0</v>
      </c>
      <c r="D389" s="10">
        <f>MAX(IF(AND(ISNUMBER(Formações!$C$8),A389&gt;=Formações!$C$8),Formações!$B$8,0),IF(AND(ISNUMBER(Formações!$C$9),A389&gt;=Formações!$C$9),Formações!$B$9,0),IF(AND(ISNUMBER(Formações!$C$10),A389&gt;=Formações!$C$10),Formações!$B$10,0),IF(AND(ISNUMBER(Formações!$C$11),A389&gt;=Formações!$C$11),Formações!$B$11,0),IF(AND(ISNUMBER(Formações!$C$12),A389&gt;=Formações!$C$12),Formações!$B$12,0))</f>
        <v>0</v>
      </c>
      <c r="E389">
        <v>31</v>
      </c>
      <c r="F389" s="8">
        <f t="shared" si="5"/>
        <v>0</v>
      </c>
    </row>
    <row r="390" spans="1:6">
      <c r="A390" s="1">
        <v>44944</v>
      </c>
      <c r="B390" s="16">
        <v>44927</v>
      </c>
      <c r="C390" s="8">
        <f>IFERROR(LOOKUP(2,1/((Vencimentos!$B$8:$B$37&lt;=A390)*(Vencimentos!$B$8:$B$37&lt;&gt;"")*(Vencimentos!$C$8:$C$37&lt;&gt;"")),Vencimentos!$C$8:$C$37),0)</f>
        <v>0</v>
      </c>
      <c r="D390" s="10">
        <f>MAX(IF(AND(ISNUMBER(Formações!$C$8),A390&gt;=Formações!$C$8),Formações!$B$8,0),IF(AND(ISNUMBER(Formações!$C$9),A390&gt;=Formações!$C$9),Formações!$B$9,0),IF(AND(ISNUMBER(Formações!$C$10),A390&gt;=Formações!$C$10),Formações!$B$10,0),IF(AND(ISNUMBER(Formações!$C$11),A390&gt;=Formações!$C$11),Formações!$B$11,0),IF(AND(ISNUMBER(Formações!$C$12),A390&gt;=Formações!$C$12),Formações!$B$12,0))</f>
        <v>0</v>
      </c>
      <c r="E390">
        <v>31</v>
      </c>
      <c r="F390" s="8">
        <f t="shared" si="5"/>
        <v>0</v>
      </c>
    </row>
    <row r="391" spans="1:6">
      <c r="A391" s="1">
        <v>44945</v>
      </c>
      <c r="B391" s="16">
        <v>44927</v>
      </c>
      <c r="C391" s="8">
        <f>IFERROR(LOOKUP(2,1/((Vencimentos!$B$8:$B$37&lt;=A391)*(Vencimentos!$B$8:$B$37&lt;&gt;"")*(Vencimentos!$C$8:$C$37&lt;&gt;"")),Vencimentos!$C$8:$C$37),0)</f>
        <v>0</v>
      </c>
      <c r="D391" s="10">
        <f>MAX(IF(AND(ISNUMBER(Formações!$C$8),A391&gt;=Formações!$C$8),Formações!$B$8,0),IF(AND(ISNUMBER(Formações!$C$9),A391&gt;=Formações!$C$9),Formações!$B$9,0),IF(AND(ISNUMBER(Formações!$C$10),A391&gt;=Formações!$C$10),Formações!$B$10,0),IF(AND(ISNUMBER(Formações!$C$11),A391&gt;=Formações!$C$11),Formações!$B$11,0),IF(AND(ISNUMBER(Formações!$C$12),A391&gt;=Formações!$C$12),Formações!$B$12,0))</f>
        <v>0</v>
      </c>
      <c r="E391">
        <v>31</v>
      </c>
      <c r="F391" s="8">
        <f t="shared" si="5"/>
        <v>0</v>
      </c>
    </row>
    <row r="392" spans="1:6">
      <c r="A392" s="1">
        <v>44946</v>
      </c>
      <c r="B392" s="16">
        <v>44927</v>
      </c>
      <c r="C392" s="8">
        <f>IFERROR(LOOKUP(2,1/((Vencimentos!$B$8:$B$37&lt;=A392)*(Vencimentos!$B$8:$B$37&lt;&gt;"")*(Vencimentos!$C$8:$C$37&lt;&gt;"")),Vencimentos!$C$8:$C$37),0)</f>
        <v>0</v>
      </c>
      <c r="D392" s="10">
        <f>MAX(IF(AND(ISNUMBER(Formações!$C$8),A392&gt;=Formações!$C$8),Formações!$B$8,0),IF(AND(ISNUMBER(Formações!$C$9),A392&gt;=Formações!$C$9),Formações!$B$9,0),IF(AND(ISNUMBER(Formações!$C$10),A392&gt;=Formações!$C$10),Formações!$B$10,0),IF(AND(ISNUMBER(Formações!$C$11),A392&gt;=Formações!$C$11),Formações!$B$11,0),IF(AND(ISNUMBER(Formações!$C$12),A392&gt;=Formações!$C$12),Formações!$B$12,0))</f>
        <v>0</v>
      </c>
      <c r="E392">
        <v>31</v>
      </c>
      <c r="F392" s="8">
        <f t="shared" ref="F392:F455" si="6">IF(OR(C392&lt;=0,D392&lt;=0),0,C392*D392/E392)</f>
        <v>0</v>
      </c>
    </row>
    <row r="393" spans="1:6">
      <c r="A393" s="1">
        <v>44947</v>
      </c>
      <c r="B393" s="16">
        <v>44927</v>
      </c>
      <c r="C393" s="8">
        <f>IFERROR(LOOKUP(2,1/((Vencimentos!$B$8:$B$37&lt;=A393)*(Vencimentos!$B$8:$B$37&lt;&gt;"")*(Vencimentos!$C$8:$C$37&lt;&gt;"")),Vencimentos!$C$8:$C$37),0)</f>
        <v>0</v>
      </c>
      <c r="D393" s="10">
        <f>MAX(IF(AND(ISNUMBER(Formações!$C$8),A393&gt;=Formações!$C$8),Formações!$B$8,0),IF(AND(ISNUMBER(Formações!$C$9),A393&gt;=Formações!$C$9),Formações!$B$9,0),IF(AND(ISNUMBER(Formações!$C$10),A393&gt;=Formações!$C$10),Formações!$B$10,0),IF(AND(ISNUMBER(Formações!$C$11),A393&gt;=Formações!$C$11),Formações!$B$11,0),IF(AND(ISNUMBER(Formações!$C$12),A393&gt;=Formações!$C$12),Formações!$B$12,0))</f>
        <v>0</v>
      </c>
      <c r="E393">
        <v>31</v>
      </c>
      <c r="F393" s="8">
        <f t="shared" si="6"/>
        <v>0</v>
      </c>
    </row>
    <row r="394" spans="1:6">
      <c r="A394" s="1">
        <v>44948</v>
      </c>
      <c r="B394" s="16">
        <v>44927</v>
      </c>
      <c r="C394" s="8">
        <f>IFERROR(LOOKUP(2,1/((Vencimentos!$B$8:$B$37&lt;=A394)*(Vencimentos!$B$8:$B$37&lt;&gt;"")*(Vencimentos!$C$8:$C$37&lt;&gt;"")),Vencimentos!$C$8:$C$37),0)</f>
        <v>0</v>
      </c>
      <c r="D394" s="10">
        <f>MAX(IF(AND(ISNUMBER(Formações!$C$8),A394&gt;=Formações!$C$8),Formações!$B$8,0),IF(AND(ISNUMBER(Formações!$C$9),A394&gt;=Formações!$C$9),Formações!$B$9,0),IF(AND(ISNUMBER(Formações!$C$10),A394&gt;=Formações!$C$10),Formações!$B$10,0),IF(AND(ISNUMBER(Formações!$C$11),A394&gt;=Formações!$C$11),Formações!$B$11,0),IF(AND(ISNUMBER(Formações!$C$12),A394&gt;=Formações!$C$12),Formações!$B$12,0))</f>
        <v>0</v>
      </c>
      <c r="E394">
        <v>31</v>
      </c>
      <c r="F394" s="8">
        <f t="shared" si="6"/>
        <v>0</v>
      </c>
    </row>
    <row r="395" spans="1:6">
      <c r="A395" s="1">
        <v>44949</v>
      </c>
      <c r="B395" s="16">
        <v>44927</v>
      </c>
      <c r="C395" s="8">
        <f>IFERROR(LOOKUP(2,1/((Vencimentos!$B$8:$B$37&lt;=A395)*(Vencimentos!$B$8:$B$37&lt;&gt;"")*(Vencimentos!$C$8:$C$37&lt;&gt;"")),Vencimentos!$C$8:$C$37),0)</f>
        <v>0</v>
      </c>
      <c r="D395" s="10">
        <f>MAX(IF(AND(ISNUMBER(Formações!$C$8),A395&gt;=Formações!$C$8),Formações!$B$8,0),IF(AND(ISNUMBER(Formações!$C$9),A395&gt;=Formações!$C$9),Formações!$B$9,0),IF(AND(ISNUMBER(Formações!$C$10),A395&gt;=Formações!$C$10),Formações!$B$10,0),IF(AND(ISNUMBER(Formações!$C$11),A395&gt;=Formações!$C$11),Formações!$B$11,0),IF(AND(ISNUMBER(Formações!$C$12),A395&gt;=Formações!$C$12),Formações!$B$12,0))</f>
        <v>0</v>
      </c>
      <c r="E395">
        <v>31</v>
      </c>
      <c r="F395" s="8">
        <f t="shared" si="6"/>
        <v>0</v>
      </c>
    </row>
    <row r="396" spans="1:6">
      <c r="A396" s="1">
        <v>44950</v>
      </c>
      <c r="B396" s="16">
        <v>44927</v>
      </c>
      <c r="C396" s="8">
        <f>IFERROR(LOOKUP(2,1/((Vencimentos!$B$8:$B$37&lt;=A396)*(Vencimentos!$B$8:$B$37&lt;&gt;"")*(Vencimentos!$C$8:$C$37&lt;&gt;"")),Vencimentos!$C$8:$C$37),0)</f>
        <v>0</v>
      </c>
      <c r="D396" s="10">
        <f>MAX(IF(AND(ISNUMBER(Formações!$C$8),A396&gt;=Formações!$C$8),Formações!$B$8,0),IF(AND(ISNUMBER(Formações!$C$9),A396&gt;=Formações!$C$9),Formações!$B$9,0),IF(AND(ISNUMBER(Formações!$C$10),A396&gt;=Formações!$C$10),Formações!$B$10,0),IF(AND(ISNUMBER(Formações!$C$11),A396&gt;=Formações!$C$11),Formações!$B$11,0),IF(AND(ISNUMBER(Formações!$C$12),A396&gt;=Formações!$C$12),Formações!$B$12,0))</f>
        <v>0</v>
      </c>
      <c r="E396">
        <v>31</v>
      </c>
      <c r="F396" s="8">
        <f t="shared" si="6"/>
        <v>0</v>
      </c>
    </row>
    <row r="397" spans="1:6">
      <c r="A397" s="1">
        <v>44951</v>
      </c>
      <c r="B397" s="16">
        <v>44927</v>
      </c>
      <c r="C397" s="8">
        <f>IFERROR(LOOKUP(2,1/((Vencimentos!$B$8:$B$37&lt;=A397)*(Vencimentos!$B$8:$B$37&lt;&gt;"")*(Vencimentos!$C$8:$C$37&lt;&gt;"")),Vencimentos!$C$8:$C$37),0)</f>
        <v>0</v>
      </c>
      <c r="D397" s="10">
        <f>MAX(IF(AND(ISNUMBER(Formações!$C$8),A397&gt;=Formações!$C$8),Formações!$B$8,0),IF(AND(ISNUMBER(Formações!$C$9),A397&gt;=Formações!$C$9),Formações!$B$9,0),IF(AND(ISNUMBER(Formações!$C$10),A397&gt;=Formações!$C$10),Formações!$B$10,0),IF(AND(ISNUMBER(Formações!$C$11),A397&gt;=Formações!$C$11),Formações!$B$11,0),IF(AND(ISNUMBER(Formações!$C$12),A397&gt;=Formações!$C$12),Formações!$B$12,0))</f>
        <v>0</v>
      </c>
      <c r="E397">
        <v>31</v>
      </c>
      <c r="F397" s="8">
        <f t="shared" si="6"/>
        <v>0</v>
      </c>
    </row>
    <row r="398" spans="1:6">
      <c r="A398" s="1">
        <v>44952</v>
      </c>
      <c r="B398" s="16">
        <v>44927</v>
      </c>
      <c r="C398" s="8">
        <f>IFERROR(LOOKUP(2,1/((Vencimentos!$B$8:$B$37&lt;=A398)*(Vencimentos!$B$8:$B$37&lt;&gt;"")*(Vencimentos!$C$8:$C$37&lt;&gt;"")),Vencimentos!$C$8:$C$37),0)</f>
        <v>0</v>
      </c>
      <c r="D398" s="10">
        <f>MAX(IF(AND(ISNUMBER(Formações!$C$8),A398&gt;=Formações!$C$8),Formações!$B$8,0),IF(AND(ISNUMBER(Formações!$C$9),A398&gt;=Formações!$C$9),Formações!$B$9,0),IF(AND(ISNUMBER(Formações!$C$10),A398&gt;=Formações!$C$10),Formações!$B$10,0),IF(AND(ISNUMBER(Formações!$C$11),A398&gt;=Formações!$C$11),Formações!$B$11,0),IF(AND(ISNUMBER(Formações!$C$12),A398&gt;=Formações!$C$12),Formações!$B$12,0))</f>
        <v>0</v>
      </c>
      <c r="E398">
        <v>31</v>
      </c>
      <c r="F398" s="8">
        <f t="shared" si="6"/>
        <v>0</v>
      </c>
    </row>
    <row r="399" spans="1:6">
      <c r="A399" s="1">
        <v>44953</v>
      </c>
      <c r="B399" s="16">
        <v>44927</v>
      </c>
      <c r="C399" s="8">
        <f>IFERROR(LOOKUP(2,1/((Vencimentos!$B$8:$B$37&lt;=A399)*(Vencimentos!$B$8:$B$37&lt;&gt;"")*(Vencimentos!$C$8:$C$37&lt;&gt;"")),Vencimentos!$C$8:$C$37),0)</f>
        <v>0</v>
      </c>
      <c r="D399" s="10">
        <f>MAX(IF(AND(ISNUMBER(Formações!$C$8),A399&gt;=Formações!$C$8),Formações!$B$8,0),IF(AND(ISNUMBER(Formações!$C$9),A399&gt;=Formações!$C$9),Formações!$B$9,0),IF(AND(ISNUMBER(Formações!$C$10),A399&gt;=Formações!$C$10),Formações!$B$10,0),IF(AND(ISNUMBER(Formações!$C$11),A399&gt;=Formações!$C$11),Formações!$B$11,0),IF(AND(ISNUMBER(Formações!$C$12),A399&gt;=Formações!$C$12),Formações!$B$12,0))</f>
        <v>0</v>
      </c>
      <c r="E399">
        <v>31</v>
      </c>
      <c r="F399" s="8">
        <f t="shared" si="6"/>
        <v>0</v>
      </c>
    </row>
    <row r="400" spans="1:6">
      <c r="A400" s="1">
        <v>44954</v>
      </c>
      <c r="B400" s="16">
        <v>44927</v>
      </c>
      <c r="C400" s="8">
        <f>IFERROR(LOOKUP(2,1/((Vencimentos!$B$8:$B$37&lt;=A400)*(Vencimentos!$B$8:$B$37&lt;&gt;"")*(Vencimentos!$C$8:$C$37&lt;&gt;"")),Vencimentos!$C$8:$C$37),0)</f>
        <v>0</v>
      </c>
      <c r="D400" s="10">
        <f>MAX(IF(AND(ISNUMBER(Formações!$C$8),A400&gt;=Formações!$C$8),Formações!$B$8,0),IF(AND(ISNUMBER(Formações!$C$9),A400&gt;=Formações!$C$9),Formações!$B$9,0),IF(AND(ISNUMBER(Formações!$C$10),A400&gt;=Formações!$C$10),Formações!$B$10,0),IF(AND(ISNUMBER(Formações!$C$11),A400&gt;=Formações!$C$11),Formações!$B$11,0),IF(AND(ISNUMBER(Formações!$C$12),A400&gt;=Formações!$C$12),Formações!$B$12,0))</f>
        <v>0</v>
      </c>
      <c r="E400">
        <v>31</v>
      </c>
      <c r="F400" s="8">
        <f t="shared" si="6"/>
        <v>0</v>
      </c>
    </row>
    <row r="401" spans="1:6">
      <c r="A401" s="1">
        <v>44955</v>
      </c>
      <c r="B401" s="16">
        <v>44927</v>
      </c>
      <c r="C401" s="8">
        <f>IFERROR(LOOKUP(2,1/((Vencimentos!$B$8:$B$37&lt;=A401)*(Vencimentos!$B$8:$B$37&lt;&gt;"")*(Vencimentos!$C$8:$C$37&lt;&gt;"")),Vencimentos!$C$8:$C$37),0)</f>
        <v>0</v>
      </c>
      <c r="D401" s="10">
        <f>MAX(IF(AND(ISNUMBER(Formações!$C$8),A401&gt;=Formações!$C$8),Formações!$B$8,0),IF(AND(ISNUMBER(Formações!$C$9),A401&gt;=Formações!$C$9),Formações!$B$9,0),IF(AND(ISNUMBER(Formações!$C$10),A401&gt;=Formações!$C$10),Formações!$B$10,0),IF(AND(ISNUMBER(Formações!$C$11),A401&gt;=Formações!$C$11),Formações!$B$11,0),IF(AND(ISNUMBER(Formações!$C$12),A401&gt;=Formações!$C$12),Formações!$B$12,0))</f>
        <v>0</v>
      </c>
      <c r="E401">
        <v>31</v>
      </c>
      <c r="F401" s="8">
        <f t="shared" si="6"/>
        <v>0</v>
      </c>
    </row>
    <row r="402" spans="1:6">
      <c r="A402" s="1">
        <v>44956</v>
      </c>
      <c r="B402" s="16">
        <v>44927</v>
      </c>
      <c r="C402" s="8">
        <f>IFERROR(LOOKUP(2,1/((Vencimentos!$B$8:$B$37&lt;=A402)*(Vencimentos!$B$8:$B$37&lt;&gt;"")*(Vencimentos!$C$8:$C$37&lt;&gt;"")),Vencimentos!$C$8:$C$37),0)</f>
        <v>0</v>
      </c>
      <c r="D402" s="10">
        <f>MAX(IF(AND(ISNUMBER(Formações!$C$8),A402&gt;=Formações!$C$8),Formações!$B$8,0),IF(AND(ISNUMBER(Formações!$C$9),A402&gt;=Formações!$C$9),Formações!$B$9,0),IF(AND(ISNUMBER(Formações!$C$10),A402&gt;=Formações!$C$10),Formações!$B$10,0),IF(AND(ISNUMBER(Formações!$C$11),A402&gt;=Formações!$C$11),Formações!$B$11,0),IF(AND(ISNUMBER(Formações!$C$12),A402&gt;=Formações!$C$12),Formações!$B$12,0))</f>
        <v>0</v>
      </c>
      <c r="E402">
        <v>31</v>
      </c>
      <c r="F402" s="8">
        <f t="shared" si="6"/>
        <v>0</v>
      </c>
    </row>
    <row r="403" spans="1:6">
      <c r="A403" s="1">
        <v>44957</v>
      </c>
      <c r="B403" s="16">
        <v>44927</v>
      </c>
      <c r="C403" s="8">
        <f>IFERROR(LOOKUP(2,1/((Vencimentos!$B$8:$B$37&lt;=A403)*(Vencimentos!$B$8:$B$37&lt;&gt;"")*(Vencimentos!$C$8:$C$37&lt;&gt;"")),Vencimentos!$C$8:$C$37),0)</f>
        <v>0</v>
      </c>
      <c r="D403" s="10">
        <f>MAX(IF(AND(ISNUMBER(Formações!$C$8),A403&gt;=Formações!$C$8),Formações!$B$8,0),IF(AND(ISNUMBER(Formações!$C$9),A403&gt;=Formações!$C$9),Formações!$B$9,0),IF(AND(ISNUMBER(Formações!$C$10),A403&gt;=Formações!$C$10),Formações!$B$10,0),IF(AND(ISNUMBER(Formações!$C$11),A403&gt;=Formações!$C$11),Formações!$B$11,0),IF(AND(ISNUMBER(Formações!$C$12),A403&gt;=Formações!$C$12),Formações!$B$12,0))</f>
        <v>0</v>
      </c>
      <c r="E403">
        <v>31</v>
      </c>
      <c r="F403" s="8">
        <f t="shared" si="6"/>
        <v>0</v>
      </c>
    </row>
    <row r="404" spans="1:6">
      <c r="A404" s="1">
        <v>44958</v>
      </c>
      <c r="B404" s="16">
        <v>44958</v>
      </c>
      <c r="C404" s="8">
        <f>IFERROR(LOOKUP(2,1/((Vencimentos!$B$8:$B$37&lt;=A404)*(Vencimentos!$B$8:$B$37&lt;&gt;"")*(Vencimentos!$C$8:$C$37&lt;&gt;"")),Vencimentos!$C$8:$C$37),0)</f>
        <v>0</v>
      </c>
      <c r="D404" s="10">
        <f>MAX(IF(AND(ISNUMBER(Formações!$C$8),A404&gt;=Formações!$C$8),Formações!$B$8,0),IF(AND(ISNUMBER(Formações!$C$9),A404&gt;=Formações!$C$9),Formações!$B$9,0),IF(AND(ISNUMBER(Formações!$C$10),A404&gt;=Formações!$C$10),Formações!$B$10,0),IF(AND(ISNUMBER(Formações!$C$11),A404&gt;=Formações!$C$11),Formações!$B$11,0),IF(AND(ISNUMBER(Formações!$C$12),A404&gt;=Formações!$C$12),Formações!$B$12,0))</f>
        <v>0</v>
      </c>
      <c r="E404">
        <v>28</v>
      </c>
      <c r="F404" s="8">
        <f t="shared" si="6"/>
        <v>0</v>
      </c>
    </row>
    <row r="405" spans="1:6">
      <c r="A405" s="1">
        <v>44959</v>
      </c>
      <c r="B405" s="16">
        <v>44958</v>
      </c>
      <c r="C405" s="8">
        <f>IFERROR(LOOKUP(2,1/((Vencimentos!$B$8:$B$37&lt;=A405)*(Vencimentos!$B$8:$B$37&lt;&gt;"")*(Vencimentos!$C$8:$C$37&lt;&gt;"")),Vencimentos!$C$8:$C$37),0)</f>
        <v>0</v>
      </c>
      <c r="D405" s="10">
        <f>MAX(IF(AND(ISNUMBER(Formações!$C$8),A405&gt;=Formações!$C$8),Formações!$B$8,0),IF(AND(ISNUMBER(Formações!$C$9),A405&gt;=Formações!$C$9),Formações!$B$9,0),IF(AND(ISNUMBER(Formações!$C$10),A405&gt;=Formações!$C$10),Formações!$B$10,0),IF(AND(ISNUMBER(Formações!$C$11),A405&gt;=Formações!$C$11),Formações!$B$11,0),IF(AND(ISNUMBER(Formações!$C$12),A405&gt;=Formações!$C$12),Formações!$B$12,0))</f>
        <v>0</v>
      </c>
      <c r="E405">
        <v>28</v>
      </c>
      <c r="F405" s="8">
        <f t="shared" si="6"/>
        <v>0</v>
      </c>
    </row>
    <row r="406" spans="1:6">
      <c r="A406" s="1">
        <v>44960</v>
      </c>
      <c r="B406" s="16">
        <v>44958</v>
      </c>
      <c r="C406" s="8">
        <f>IFERROR(LOOKUP(2,1/((Vencimentos!$B$8:$B$37&lt;=A406)*(Vencimentos!$B$8:$B$37&lt;&gt;"")*(Vencimentos!$C$8:$C$37&lt;&gt;"")),Vencimentos!$C$8:$C$37),0)</f>
        <v>0</v>
      </c>
      <c r="D406" s="10">
        <f>MAX(IF(AND(ISNUMBER(Formações!$C$8),A406&gt;=Formações!$C$8),Formações!$B$8,0),IF(AND(ISNUMBER(Formações!$C$9),A406&gt;=Formações!$C$9),Formações!$B$9,0),IF(AND(ISNUMBER(Formações!$C$10),A406&gt;=Formações!$C$10),Formações!$B$10,0),IF(AND(ISNUMBER(Formações!$C$11),A406&gt;=Formações!$C$11),Formações!$B$11,0),IF(AND(ISNUMBER(Formações!$C$12),A406&gt;=Formações!$C$12),Formações!$B$12,0))</f>
        <v>0</v>
      </c>
      <c r="E406">
        <v>28</v>
      </c>
      <c r="F406" s="8">
        <f t="shared" si="6"/>
        <v>0</v>
      </c>
    </row>
    <row r="407" spans="1:6">
      <c r="A407" s="1">
        <v>44961</v>
      </c>
      <c r="B407" s="16">
        <v>44958</v>
      </c>
      <c r="C407" s="8">
        <f>IFERROR(LOOKUP(2,1/((Vencimentos!$B$8:$B$37&lt;=A407)*(Vencimentos!$B$8:$B$37&lt;&gt;"")*(Vencimentos!$C$8:$C$37&lt;&gt;"")),Vencimentos!$C$8:$C$37),0)</f>
        <v>0</v>
      </c>
      <c r="D407" s="10">
        <f>MAX(IF(AND(ISNUMBER(Formações!$C$8),A407&gt;=Formações!$C$8),Formações!$B$8,0),IF(AND(ISNUMBER(Formações!$C$9),A407&gt;=Formações!$C$9),Formações!$B$9,0),IF(AND(ISNUMBER(Formações!$C$10),A407&gt;=Formações!$C$10),Formações!$B$10,0),IF(AND(ISNUMBER(Formações!$C$11),A407&gt;=Formações!$C$11),Formações!$B$11,0),IF(AND(ISNUMBER(Formações!$C$12),A407&gt;=Formações!$C$12),Formações!$B$12,0))</f>
        <v>0</v>
      </c>
      <c r="E407">
        <v>28</v>
      </c>
      <c r="F407" s="8">
        <f t="shared" si="6"/>
        <v>0</v>
      </c>
    </row>
    <row r="408" spans="1:6">
      <c r="A408" s="1">
        <v>44962</v>
      </c>
      <c r="B408" s="16">
        <v>44958</v>
      </c>
      <c r="C408" s="8">
        <f>IFERROR(LOOKUP(2,1/((Vencimentos!$B$8:$B$37&lt;=A408)*(Vencimentos!$B$8:$B$37&lt;&gt;"")*(Vencimentos!$C$8:$C$37&lt;&gt;"")),Vencimentos!$C$8:$C$37),0)</f>
        <v>0</v>
      </c>
      <c r="D408" s="10">
        <f>MAX(IF(AND(ISNUMBER(Formações!$C$8),A408&gt;=Formações!$C$8),Formações!$B$8,0),IF(AND(ISNUMBER(Formações!$C$9),A408&gt;=Formações!$C$9),Formações!$B$9,0),IF(AND(ISNUMBER(Formações!$C$10),A408&gt;=Formações!$C$10),Formações!$B$10,0),IF(AND(ISNUMBER(Formações!$C$11),A408&gt;=Formações!$C$11),Formações!$B$11,0),IF(AND(ISNUMBER(Formações!$C$12),A408&gt;=Formações!$C$12),Formações!$B$12,0))</f>
        <v>0</v>
      </c>
      <c r="E408">
        <v>28</v>
      </c>
      <c r="F408" s="8">
        <f t="shared" si="6"/>
        <v>0</v>
      </c>
    </row>
    <row r="409" spans="1:6">
      <c r="A409" s="1">
        <v>44963</v>
      </c>
      <c r="B409" s="16">
        <v>44958</v>
      </c>
      <c r="C409" s="8">
        <f>IFERROR(LOOKUP(2,1/((Vencimentos!$B$8:$B$37&lt;=A409)*(Vencimentos!$B$8:$B$37&lt;&gt;"")*(Vencimentos!$C$8:$C$37&lt;&gt;"")),Vencimentos!$C$8:$C$37),0)</f>
        <v>0</v>
      </c>
      <c r="D409" s="10">
        <f>MAX(IF(AND(ISNUMBER(Formações!$C$8),A409&gt;=Formações!$C$8),Formações!$B$8,0),IF(AND(ISNUMBER(Formações!$C$9),A409&gt;=Formações!$C$9),Formações!$B$9,0),IF(AND(ISNUMBER(Formações!$C$10),A409&gt;=Formações!$C$10),Formações!$B$10,0),IF(AND(ISNUMBER(Formações!$C$11),A409&gt;=Formações!$C$11),Formações!$B$11,0),IF(AND(ISNUMBER(Formações!$C$12),A409&gt;=Formações!$C$12),Formações!$B$12,0))</f>
        <v>0</v>
      </c>
      <c r="E409">
        <v>28</v>
      </c>
      <c r="F409" s="8">
        <f t="shared" si="6"/>
        <v>0</v>
      </c>
    </row>
    <row r="410" spans="1:6">
      <c r="A410" s="1">
        <v>44964</v>
      </c>
      <c r="B410" s="16">
        <v>44958</v>
      </c>
      <c r="C410" s="8">
        <f>IFERROR(LOOKUP(2,1/((Vencimentos!$B$8:$B$37&lt;=A410)*(Vencimentos!$B$8:$B$37&lt;&gt;"")*(Vencimentos!$C$8:$C$37&lt;&gt;"")),Vencimentos!$C$8:$C$37),0)</f>
        <v>0</v>
      </c>
      <c r="D410" s="10">
        <f>MAX(IF(AND(ISNUMBER(Formações!$C$8),A410&gt;=Formações!$C$8),Formações!$B$8,0),IF(AND(ISNUMBER(Formações!$C$9),A410&gt;=Formações!$C$9),Formações!$B$9,0),IF(AND(ISNUMBER(Formações!$C$10),A410&gt;=Formações!$C$10),Formações!$B$10,0),IF(AND(ISNUMBER(Formações!$C$11),A410&gt;=Formações!$C$11),Formações!$B$11,0),IF(AND(ISNUMBER(Formações!$C$12),A410&gt;=Formações!$C$12),Formações!$B$12,0))</f>
        <v>0</v>
      </c>
      <c r="E410">
        <v>28</v>
      </c>
      <c r="F410" s="8">
        <f t="shared" si="6"/>
        <v>0</v>
      </c>
    </row>
    <row r="411" spans="1:6">
      <c r="A411" s="1">
        <v>44965</v>
      </c>
      <c r="B411" s="16">
        <v>44958</v>
      </c>
      <c r="C411" s="8">
        <f>IFERROR(LOOKUP(2,1/((Vencimentos!$B$8:$B$37&lt;=A411)*(Vencimentos!$B$8:$B$37&lt;&gt;"")*(Vencimentos!$C$8:$C$37&lt;&gt;"")),Vencimentos!$C$8:$C$37),0)</f>
        <v>0</v>
      </c>
      <c r="D411" s="10">
        <f>MAX(IF(AND(ISNUMBER(Formações!$C$8),A411&gt;=Formações!$C$8),Formações!$B$8,0),IF(AND(ISNUMBER(Formações!$C$9),A411&gt;=Formações!$C$9),Formações!$B$9,0),IF(AND(ISNUMBER(Formações!$C$10),A411&gt;=Formações!$C$10),Formações!$B$10,0),IF(AND(ISNUMBER(Formações!$C$11),A411&gt;=Formações!$C$11),Formações!$B$11,0),IF(AND(ISNUMBER(Formações!$C$12),A411&gt;=Formações!$C$12),Formações!$B$12,0))</f>
        <v>0</v>
      </c>
      <c r="E411">
        <v>28</v>
      </c>
      <c r="F411" s="8">
        <f t="shared" si="6"/>
        <v>0</v>
      </c>
    </row>
    <row r="412" spans="1:6">
      <c r="A412" s="1">
        <v>44966</v>
      </c>
      <c r="B412" s="16">
        <v>44958</v>
      </c>
      <c r="C412" s="8">
        <f>IFERROR(LOOKUP(2,1/((Vencimentos!$B$8:$B$37&lt;=A412)*(Vencimentos!$B$8:$B$37&lt;&gt;"")*(Vencimentos!$C$8:$C$37&lt;&gt;"")),Vencimentos!$C$8:$C$37),0)</f>
        <v>0</v>
      </c>
      <c r="D412" s="10">
        <f>MAX(IF(AND(ISNUMBER(Formações!$C$8),A412&gt;=Formações!$C$8),Formações!$B$8,0),IF(AND(ISNUMBER(Formações!$C$9),A412&gt;=Formações!$C$9),Formações!$B$9,0),IF(AND(ISNUMBER(Formações!$C$10),A412&gt;=Formações!$C$10),Formações!$B$10,0),IF(AND(ISNUMBER(Formações!$C$11),A412&gt;=Formações!$C$11),Formações!$B$11,0),IF(AND(ISNUMBER(Formações!$C$12),A412&gt;=Formações!$C$12),Formações!$B$12,0))</f>
        <v>0</v>
      </c>
      <c r="E412">
        <v>28</v>
      </c>
      <c r="F412" s="8">
        <f t="shared" si="6"/>
        <v>0</v>
      </c>
    </row>
    <row r="413" spans="1:6">
      <c r="A413" s="1">
        <v>44967</v>
      </c>
      <c r="B413" s="16">
        <v>44958</v>
      </c>
      <c r="C413" s="8">
        <f>IFERROR(LOOKUP(2,1/((Vencimentos!$B$8:$B$37&lt;=A413)*(Vencimentos!$B$8:$B$37&lt;&gt;"")*(Vencimentos!$C$8:$C$37&lt;&gt;"")),Vencimentos!$C$8:$C$37),0)</f>
        <v>0</v>
      </c>
      <c r="D413" s="10">
        <f>MAX(IF(AND(ISNUMBER(Formações!$C$8),A413&gt;=Formações!$C$8),Formações!$B$8,0),IF(AND(ISNUMBER(Formações!$C$9),A413&gt;=Formações!$C$9),Formações!$B$9,0),IF(AND(ISNUMBER(Formações!$C$10),A413&gt;=Formações!$C$10),Formações!$B$10,0),IF(AND(ISNUMBER(Formações!$C$11),A413&gt;=Formações!$C$11),Formações!$B$11,0),IF(AND(ISNUMBER(Formações!$C$12),A413&gt;=Formações!$C$12),Formações!$B$12,0))</f>
        <v>0</v>
      </c>
      <c r="E413">
        <v>28</v>
      </c>
      <c r="F413" s="8">
        <f t="shared" si="6"/>
        <v>0</v>
      </c>
    </row>
    <row r="414" spans="1:6">
      <c r="A414" s="1">
        <v>44968</v>
      </c>
      <c r="B414" s="16">
        <v>44958</v>
      </c>
      <c r="C414" s="8">
        <f>IFERROR(LOOKUP(2,1/((Vencimentos!$B$8:$B$37&lt;=A414)*(Vencimentos!$B$8:$B$37&lt;&gt;"")*(Vencimentos!$C$8:$C$37&lt;&gt;"")),Vencimentos!$C$8:$C$37),0)</f>
        <v>0</v>
      </c>
      <c r="D414" s="10">
        <f>MAX(IF(AND(ISNUMBER(Formações!$C$8),A414&gt;=Formações!$C$8),Formações!$B$8,0),IF(AND(ISNUMBER(Formações!$C$9),A414&gt;=Formações!$C$9),Formações!$B$9,0),IF(AND(ISNUMBER(Formações!$C$10),A414&gt;=Formações!$C$10),Formações!$B$10,0),IF(AND(ISNUMBER(Formações!$C$11),A414&gt;=Formações!$C$11),Formações!$B$11,0),IF(AND(ISNUMBER(Formações!$C$12),A414&gt;=Formações!$C$12),Formações!$B$12,0))</f>
        <v>0</v>
      </c>
      <c r="E414">
        <v>28</v>
      </c>
      <c r="F414" s="8">
        <f t="shared" si="6"/>
        <v>0</v>
      </c>
    </row>
    <row r="415" spans="1:6">
      <c r="A415" s="1">
        <v>44969</v>
      </c>
      <c r="B415" s="16">
        <v>44958</v>
      </c>
      <c r="C415" s="8">
        <f>IFERROR(LOOKUP(2,1/((Vencimentos!$B$8:$B$37&lt;=A415)*(Vencimentos!$B$8:$B$37&lt;&gt;"")*(Vencimentos!$C$8:$C$37&lt;&gt;"")),Vencimentos!$C$8:$C$37),0)</f>
        <v>0</v>
      </c>
      <c r="D415" s="10">
        <f>MAX(IF(AND(ISNUMBER(Formações!$C$8),A415&gt;=Formações!$C$8),Formações!$B$8,0),IF(AND(ISNUMBER(Formações!$C$9),A415&gt;=Formações!$C$9),Formações!$B$9,0),IF(AND(ISNUMBER(Formações!$C$10),A415&gt;=Formações!$C$10),Formações!$B$10,0),IF(AND(ISNUMBER(Formações!$C$11),A415&gt;=Formações!$C$11),Formações!$B$11,0),IF(AND(ISNUMBER(Formações!$C$12),A415&gt;=Formações!$C$12),Formações!$B$12,0))</f>
        <v>0</v>
      </c>
      <c r="E415">
        <v>28</v>
      </c>
      <c r="F415" s="8">
        <f t="shared" si="6"/>
        <v>0</v>
      </c>
    </row>
    <row r="416" spans="1:6">
      <c r="A416" s="1">
        <v>44970</v>
      </c>
      <c r="B416" s="16">
        <v>44958</v>
      </c>
      <c r="C416" s="8">
        <f>IFERROR(LOOKUP(2,1/((Vencimentos!$B$8:$B$37&lt;=A416)*(Vencimentos!$B$8:$B$37&lt;&gt;"")*(Vencimentos!$C$8:$C$37&lt;&gt;"")),Vencimentos!$C$8:$C$37),0)</f>
        <v>0</v>
      </c>
      <c r="D416" s="10">
        <f>MAX(IF(AND(ISNUMBER(Formações!$C$8),A416&gt;=Formações!$C$8),Formações!$B$8,0),IF(AND(ISNUMBER(Formações!$C$9),A416&gt;=Formações!$C$9),Formações!$B$9,0),IF(AND(ISNUMBER(Formações!$C$10),A416&gt;=Formações!$C$10),Formações!$B$10,0),IF(AND(ISNUMBER(Formações!$C$11),A416&gt;=Formações!$C$11),Formações!$B$11,0),IF(AND(ISNUMBER(Formações!$C$12),A416&gt;=Formações!$C$12),Formações!$B$12,0))</f>
        <v>0</v>
      </c>
      <c r="E416">
        <v>28</v>
      </c>
      <c r="F416" s="8">
        <f t="shared" si="6"/>
        <v>0</v>
      </c>
    </row>
    <row r="417" spans="1:6">
      <c r="A417" s="1">
        <v>44971</v>
      </c>
      <c r="B417" s="16">
        <v>44958</v>
      </c>
      <c r="C417" s="8">
        <f>IFERROR(LOOKUP(2,1/((Vencimentos!$B$8:$B$37&lt;=A417)*(Vencimentos!$B$8:$B$37&lt;&gt;"")*(Vencimentos!$C$8:$C$37&lt;&gt;"")),Vencimentos!$C$8:$C$37),0)</f>
        <v>0</v>
      </c>
      <c r="D417" s="10">
        <f>MAX(IF(AND(ISNUMBER(Formações!$C$8),A417&gt;=Formações!$C$8),Formações!$B$8,0),IF(AND(ISNUMBER(Formações!$C$9),A417&gt;=Formações!$C$9),Formações!$B$9,0),IF(AND(ISNUMBER(Formações!$C$10),A417&gt;=Formações!$C$10),Formações!$B$10,0),IF(AND(ISNUMBER(Formações!$C$11),A417&gt;=Formações!$C$11),Formações!$B$11,0),IF(AND(ISNUMBER(Formações!$C$12),A417&gt;=Formações!$C$12),Formações!$B$12,0))</f>
        <v>0</v>
      </c>
      <c r="E417">
        <v>28</v>
      </c>
      <c r="F417" s="8">
        <f t="shared" si="6"/>
        <v>0</v>
      </c>
    </row>
    <row r="418" spans="1:6">
      <c r="A418" s="1">
        <v>44972</v>
      </c>
      <c r="B418" s="16">
        <v>44958</v>
      </c>
      <c r="C418" s="8">
        <f>IFERROR(LOOKUP(2,1/((Vencimentos!$B$8:$B$37&lt;=A418)*(Vencimentos!$B$8:$B$37&lt;&gt;"")*(Vencimentos!$C$8:$C$37&lt;&gt;"")),Vencimentos!$C$8:$C$37),0)</f>
        <v>0</v>
      </c>
      <c r="D418" s="10">
        <f>MAX(IF(AND(ISNUMBER(Formações!$C$8),A418&gt;=Formações!$C$8),Formações!$B$8,0),IF(AND(ISNUMBER(Formações!$C$9),A418&gt;=Formações!$C$9),Formações!$B$9,0),IF(AND(ISNUMBER(Formações!$C$10),A418&gt;=Formações!$C$10),Formações!$B$10,0),IF(AND(ISNUMBER(Formações!$C$11),A418&gt;=Formações!$C$11),Formações!$B$11,0),IF(AND(ISNUMBER(Formações!$C$12),A418&gt;=Formações!$C$12),Formações!$B$12,0))</f>
        <v>0</v>
      </c>
      <c r="E418">
        <v>28</v>
      </c>
      <c r="F418" s="8">
        <f t="shared" si="6"/>
        <v>0</v>
      </c>
    </row>
    <row r="419" spans="1:6">
      <c r="A419" s="1">
        <v>44973</v>
      </c>
      <c r="B419" s="16">
        <v>44958</v>
      </c>
      <c r="C419" s="8">
        <f>IFERROR(LOOKUP(2,1/((Vencimentos!$B$8:$B$37&lt;=A419)*(Vencimentos!$B$8:$B$37&lt;&gt;"")*(Vencimentos!$C$8:$C$37&lt;&gt;"")),Vencimentos!$C$8:$C$37),0)</f>
        <v>0</v>
      </c>
      <c r="D419" s="10">
        <f>MAX(IF(AND(ISNUMBER(Formações!$C$8),A419&gt;=Formações!$C$8),Formações!$B$8,0),IF(AND(ISNUMBER(Formações!$C$9),A419&gt;=Formações!$C$9),Formações!$B$9,0),IF(AND(ISNUMBER(Formações!$C$10),A419&gt;=Formações!$C$10),Formações!$B$10,0),IF(AND(ISNUMBER(Formações!$C$11),A419&gt;=Formações!$C$11),Formações!$B$11,0),IF(AND(ISNUMBER(Formações!$C$12),A419&gt;=Formações!$C$12),Formações!$B$12,0))</f>
        <v>0</v>
      </c>
      <c r="E419">
        <v>28</v>
      </c>
      <c r="F419" s="8">
        <f t="shared" si="6"/>
        <v>0</v>
      </c>
    </row>
    <row r="420" spans="1:6">
      <c r="A420" s="1">
        <v>44974</v>
      </c>
      <c r="B420" s="16">
        <v>44958</v>
      </c>
      <c r="C420" s="8">
        <f>IFERROR(LOOKUP(2,1/((Vencimentos!$B$8:$B$37&lt;=A420)*(Vencimentos!$B$8:$B$37&lt;&gt;"")*(Vencimentos!$C$8:$C$37&lt;&gt;"")),Vencimentos!$C$8:$C$37),0)</f>
        <v>0</v>
      </c>
      <c r="D420" s="10">
        <f>MAX(IF(AND(ISNUMBER(Formações!$C$8),A420&gt;=Formações!$C$8),Formações!$B$8,0),IF(AND(ISNUMBER(Formações!$C$9),A420&gt;=Formações!$C$9),Formações!$B$9,0),IF(AND(ISNUMBER(Formações!$C$10),A420&gt;=Formações!$C$10),Formações!$B$10,0),IF(AND(ISNUMBER(Formações!$C$11),A420&gt;=Formações!$C$11),Formações!$B$11,0),IF(AND(ISNUMBER(Formações!$C$12),A420&gt;=Formações!$C$12),Formações!$B$12,0))</f>
        <v>0</v>
      </c>
      <c r="E420">
        <v>28</v>
      </c>
      <c r="F420" s="8">
        <f t="shared" si="6"/>
        <v>0</v>
      </c>
    </row>
    <row r="421" spans="1:6">
      <c r="A421" s="1">
        <v>44975</v>
      </c>
      <c r="B421" s="16">
        <v>44958</v>
      </c>
      <c r="C421" s="8">
        <f>IFERROR(LOOKUP(2,1/((Vencimentos!$B$8:$B$37&lt;=A421)*(Vencimentos!$B$8:$B$37&lt;&gt;"")*(Vencimentos!$C$8:$C$37&lt;&gt;"")),Vencimentos!$C$8:$C$37),0)</f>
        <v>0</v>
      </c>
      <c r="D421" s="10">
        <f>MAX(IF(AND(ISNUMBER(Formações!$C$8),A421&gt;=Formações!$C$8),Formações!$B$8,0),IF(AND(ISNUMBER(Formações!$C$9),A421&gt;=Formações!$C$9),Formações!$B$9,0),IF(AND(ISNUMBER(Formações!$C$10),A421&gt;=Formações!$C$10),Formações!$B$10,0),IF(AND(ISNUMBER(Formações!$C$11),A421&gt;=Formações!$C$11),Formações!$B$11,0),IF(AND(ISNUMBER(Formações!$C$12),A421&gt;=Formações!$C$12),Formações!$B$12,0))</f>
        <v>0</v>
      </c>
      <c r="E421">
        <v>28</v>
      </c>
      <c r="F421" s="8">
        <f t="shared" si="6"/>
        <v>0</v>
      </c>
    </row>
    <row r="422" spans="1:6">
      <c r="A422" s="1">
        <v>44976</v>
      </c>
      <c r="B422" s="16">
        <v>44958</v>
      </c>
      <c r="C422" s="8">
        <f>IFERROR(LOOKUP(2,1/((Vencimentos!$B$8:$B$37&lt;=A422)*(Vencimentos!$B$8:$B$37&lt;&gt;"")*(Vencimentos!$C$8:$C$37&lt;&gt;"")),Vencimentos!$C$8:$C$37),0)</f>
        <v>0</v>
      </c>
      <c r="D422" s="10">
        <f>MAX(IF(AND(ISNUMBER(Formações!$C$8),A422&gt;=Formações!$C$8),Formações!$B$8,0),IF(AND(ISNUMBER(Formações!$C$9),A422&gt;=Formações!$C$9),Formações!$B$9,0),IF(AND(ISNUMBER(Formações!$C$10),A422&gt;=Formações!$C$10),Formações!$B$10,0),IF(AND(ISNUMBER(Formações!$C$11),A422&gt;=Formações!$C$11),Formações!$B$11,0),IF(AND(ISNUMBER(Formações!$C$12),A422&gt;=Formações!$C$12),Formações!$B$12,0))</f>
        <v>0</v>
      </c>
      <c r="E422">
        <v>28</v>
      </c>
      <c r="F422" s="8">
        <f t="shared" si="6"/>
        <v>0</v>
      </c>
    </row>
    <row r="423" spans="1:6">
      <c r="A423" s="1">
        <v>44977</v>
      </c>
      <c r="B423" s="16">
        <v>44958</v>
      </c>
      <c r="C423" s="8">
        <f>IFERROR(LOOKUP(2,1/((Vencimentos!$B$8:$B$37&lt;=A423)*(Vencimentos!$B$8:$B$37&lt;&gt;"")*(Vencimentos!$C$8:$C$37&lt;&gt;"")),Vencimentos!$C$8:$C$37),0)</f>
        <v>0</v>
      </c>
      <c r="D423" s="10">
        <f>MAX(IF(AND(ISNUMBER(Formações!$C$8),A423&gt;=Formações!$C$8),Formações!$B$8,0),IF(AND(ISNUMBER(Formações!$C$9),A423&gt;=Formações!$C$9),Formações!$B$9,0),IF(AND(ISNUMBER(Formações!$C$10),A423&gt;=Formações!$C$10),Formações!$B$10,0),IF(AND(ISNUMBER(Formações!$C$11),A423&gt;=Formações!$C$11),Formações!$B$11,0),IF(AND(ISNUMBER(Formações!$C$12),A423&gt;=Formações!$C$12),Formações!$B$12,0))</f>
        <v>0</v>
      </c>
      <c r="E423">
        <v>28</v>
      </c>
      <c r="F423" s="8">
        <f t="shared" si="6"/>
        <v>0</v>
      </c>
    </row>
    <row r="424" spans="1:6">
      <c r="A424" s="1">
        <v>44978</v>
      </c>
      <c r="B424" s="16">
        <v>44958</v>
      </c>
      <c r="C424" s="8">
        <f>IFERROR(LOOKUP(2,1/((Vencimentos!$B$8:$B$37&lt;=A424)*(Vencimentos!$B$8:$B$37&lt;&gt;"")*(Vencimentos!$C$8:$C$37&lt;&gt;"")),Vencimentos!$C$8:$C$37),0)</f>
        <v>0</v>
      </c>
      <c r="D424" s="10">
        <f>MAX(IF(AND(ISNUMBER(Formações!$C$8),A424&gt;=Formações!$C$8),Formações!$B$8,0),IF(AND(ISNUMBER(Formações!$C$9),A424&gt;=Formações!$C$9),Formações!$B$9,0),IF(AND(ISNUMBER(Formações!$C$10),A424&gt;=Formações!$C$10),Formações!$B$10,0),IF(AND(ISNUMBER(Formações!$C$11),A424&gt;=Formações!$C$11),Formações!$B$11,0),IF(AND(ISNUMBER(Formações!$C$12),A424&gt;=Formações!$C$12),Formações!$B$12,0))</f>
        <v>0</v>
      </c>
      <c r="E424">
        <v>28</v>
      </c>
      <c r="F424" s="8">
        <f t="shared" si="6"/>
        <v>0</v>
      </c>
    </row>
    <row r="425" spans="1:6">
      <c r="A425" s="1">
        <v>44979</v>
      </c>
      <c r="B425" s="16">
        <v>44958</v>
      </c>
      <c r="C425" s="8">
        <f>IFERROR(LOOKUP(2,1/((Vencimentos!$B$8:$B$37&lt;=A425)*(Vencimentos!$B$8:$B$37&lt;&gt;"")*(Vencimentos!$C$8:$C$37&lt;&gt;"")),Vencimentos!$C$8:$C$37),0)</f>
        <v>0</v>
      </c>
      <c r="D425" s="10">
        <f>MAX(IF(AND(ISNUMBER(Formações!$C$8),A425&gt;=Formações!$C$8),Formações!$B$8,0),IF(AND(ISNUMBER(Formações!$C$9),A425&gt;=Formações!$C$9),Formações!$B$9,0),IF(AND(ISNUMBER(Formações!$C$10),A425&gt;=Formações!$C$10),Formações!$B$10,0),IF(AND(ISNUMBER(Formações!$C$11),A425&gt;=Formações!$C$11),Formações!$B$11,0),IF(AND(ISNUMBER(Formações!$C$12),A425&gt;=Formações!$C$12),Formações!$B$12,0))</f>
        <v>0</v>
      </c>
      <c r="E425">
        <v>28</v>
      </c>
      <c r="F425" s="8">
        <f t="shared" si="6"/>
        <v>0</v>
      </c>
    </row>
    <row r="426" spans="1:6">
      <c r="A426" s="1">
        <v>44980</v>
      </c>
      <c r="B426" s="16">
        <v>44958</v>
      </c>
      <c r="C426" s="8">
        <f>IFERROR(LOOKUP(2,1/((Vencimentos!$B$8:$B$37&lt;=A426)*(Vencimentos!$B$8:$B$37&lt;&gt;"")*(Vencimentos!$C$8:$C$37&lt;&gt;"")),Vencimentos!$C$8:$C$37),0)</f>
        <v>0</v>
      </c>
      <c r="D426" s="10">
        <f>MAX(IF(AND(ISNUMBER(Formações!$C$8),A426&gt;=Formações!$C$8),Formações!$B$8,0),IF(AND(ISNUMBER(Formações!$C$9),A426&gt;=Formações!$C$9),Formações!$B$9,0),IF(AND(ISNUMBER(Formações!$C$10),A426&gt;=Formações!$C$10),Formações!$B$10,0),IF(AND(ISNUMBER(Formações!$C$11),A426&gt;=Formações!$C$11),Formações!$B$11,0),IF(AND(ISNUMBER(Formações!$C$12),A426&gt;=Formações!$C$12),Formações!$B$12,0))</f>
        <v>0</v>
      </c>
      <c r="E426">
        <v>28</v>
      </c>
      <c r="F426" s="8">
        <f t="shared" si="6"/>
        <v>0</v>
      </c>
    </row>
    <row r="427" spans="1:6">
      <c r="A427" s="1">
        <v>44981</v>
      </c>
      <c r="B427" s="16">
        <v>44958</v>
      </c>
      <c r="C427" s="8">
        <f>IFERROR(LOOKUP(2,1/((Vencimentos!$B$8:$B$37&lt;=A427)*(Vencimentos!$B$8:$B$37&lt;&gt;"")*(Vencimentos!$C$8:$C$37&lt;&gt;"")),Vencimentos!$C$8:$C$37),0)</f>
        <v>0</v>
      </c>
      <c r="D427" s="10">
        <f>MAX(IF(AND(ISNUMBER(Formações!$C$8),A427&gt;=Formações!$C$8),Formações!$B$8,0),IF(AND(ISNUMBER(Formações!$C$9),A427&gt;=Formações!$C$9),Formações!$B$9,0),IF(AND(ISNUMBER(Formações!$C$10),A427&gt;=Formações!$C$10),Formações!$B$10,0),IF(AND(ISNUMBER(Formações!$C$11),A427&gt;=Formações!$C$11),Formações!$B$11,0),IF(AND(ISNUMBER(Formações!$C$12),A427&gt;=Formações!$C$12),Formações!$B$12,0))</f>
        <v>0</v>
      </c>
      <c r="E427">
        <v>28</v>
      </c>
      <c r="F427" s="8">
        <f t="shared" si="6"/>
        <v>0</v>
      </c>
    </row>
    <row r="428" spans="1:6">
      <c r="A428" s="1">
        <v>44982</v>
      </c>
      <c r="B428" s="16">
        <v>44958</v>
      </c>
      <c r="C428" s="8">
        <f>IFERROR(LOOKUP(2,1/((Vencimentos!$B$8:$B$37&lt;=A428)*(Vencimentos!$B$8:$B$37&lt;&gt;"")*(Vencimentos!$C$8:$C$37&lt;&gt;"")),Vencimentos!$C$8:$C$37),0)</f>
        <v>0</v>
      </c>
      <c r="D428" s="10">
        <f>MAX(IF(AND(ISNUMBER(Formações!$C$8),A428&gt;=Formações!$C$8),Formações!$B$8,0),IF(AND(ISNUMBER(Formações!$C$9),A428&gt;=Formações!$C$9),Formações!$B$9,0),IF(AND(ISNUMBER(Formações!$C$10),A428&gt;=Formações!$C$10),Formações!$B$10,0),IF(AND(ISNUMBER(Formações!$C$11),A428&gt;=Formações!$C$11),Formações!$B$11,0),IF(AND(ISNUMBER(Formações!$C$12),A428&gt;=Formações!$C$12),Formações!$B$12,0))</f>
        <v>0</v>
      </c>
      <c r="E428">
        <v>28</v>
      </c>
      <c r="F428" s="8">
        <f t="shared" si="6"/>
        <v>0</v>
      </c>
    </row>
    <row r="429" spans="1:6">
      <c r="A429" s="1">
        <v>44983</v>
      </c>
      <c r="B429" s="16">
        <v>44958</v>
      </c>
      <c r="C429" s="8">
        <f>IFERROR(LOOKUP(2,1/((Vencimentos!$B$8:$B$37&lt;=A429)*(Vencimentos!$B$8:$B$37&lt;&gt;"")*(Vencimentos!$C$8:$C$37&lt;&gt;"")),Vencimentos!$C$8:$C$37),0)</f>
        <v>0</v>
      </c>
      <c r="D429" s="10">
        <f>MAX(IF(AND(ISNUMBER(Formações!$C$8),A429&gt;=Formações!$C$8),Formações!$B$8,0),IF(AND(ISNUMBER(Formações!$C$9),A429&gt;=Formações!$C$9),Formações!$B$9,0),IF(AND(ISNUMBER(Formações!$C$10),A429&gt;=Formações!$C$10),Formações!$B$10,0),IF(AND(ISNUMBER(Formações!$C$11),A429&gt;=Formações!$C$11),Formações!$B$11,0),IF(AND(ISNUMBER(Formações!$C$12),A429&gt;=Formações!$C$12),Formações!$B$12,0))</f>
        <v>0</v>
      </c>
      <c r="E429">
        <v>28</v>
      </c>
      <c r="F429" s="8">
        <f t="shared" si="6"/>
        <v>0</v>
      </c>
    </row>
    <row r="430" spans="1:6">
      <c r="A430" s="1">
        <v>44984</v>
      </c>
      <c r="B430" s="16">
        <v>44958</v>
      </c>
      <c r="C430" s="8">
        <f>IFERROR(LOOKUP(2,1/((Vencimentos!$B$8:$B$37&lt;=A430)*(Vencimentos!$B$8:$B$37&lt;&gt;"")*(Vencimentos!$C$8:$C$37&lt;&gt;"")),Vencimentos!$C$8:$C$37),0)</f>
        <v>0</v>
      </c>
      <c r="D430" s="10">
        <f>MAX(IF(AND(ISNUMBER(Formações!$C$8),A430&gt;=Formações!$C$8),Formações!$B$8,0),IF(AND(ISNUMBER(Formações!$C$9),A430&gt;=Formações!$C$9),Formações!$B$9,0),IF(AND(ISNUMBER(Formações!$C$10),A430&gt;=Formações!$C$10),Formações!$B$10,0),IF(AND(ISNUMBER(Formações!$C$11),A430&gt;=Formações!$C$11),Formações!$B$11,0),IF(AND(ISNUMBER(Formações!$C$12),A430&gt;=Formações!$C$12),Formações!$B$12,0))</f>
        <v>0</v>
      </c>
      <c r="E430">
        <v>28</v>
      </c>
      <c r="F430" s="8">
        <f t="shared" si="6"/>
        <v>0</v>
      </c>
    </row>
    <row r="431" spans="1:6">
      <c r="A431" s="1">
        <v>44985</v>
      </c>
      <c r="B431" s="16">
        <v>44958</v>
      </c>
      <c r="C431" s="8">
        <f>IFERROR(LOOKUP(2,1/((Vencimentos!$B$8:$B$37&lt;=A431)*(Vencimentos!$B$8:$B$37&lt;&gt;"")*(Vencimentos!$C$8:$C$37&lt;&gt;"")),Vencimentos!$C$8:$C$37),0)</f>
        <v>0</v>
      </c>
      <c r="D431" s="10">
        <f>MAX(IF(AND(ISNUMBER(Formações!$C$8),A431&gt;=Formações!$C$8),Formações!$B$8,0),IF(AND(ISNUMBER(Formações!$C$9),A431&gt;=Formações!$C$9),Formações!$B$9,0),IF(AND(ISNUMBER(Formações!$C$10),A431&gt;=Formações!$C$10),Formações!$B$10,0),IF(AND(ISNUMBER(Formações!$C$11),A431&gt;=Formações!$C$11),Formações!$B$11,0),IF(AND(ISNUMBER(Formações!$C$12),A431&gt;=Formações!$C$12),Formações!$B$12,0))</f>
        <v>0</v>
      </c>
      <c r="E431">
        <v>28</v>
      </c>
      <c r="F431" s="8">
        <f t="shared" si="6"/>
        <v>0</v>
      </c>
    </row>
    <row r="432" spans="1:6">
      <c r="A432" s="1">
        <v>44986</v>
      </c>
      <c r="B432" s="16">
        <v>44986</v>
      </c>
      <c r="C432" s="8">
        <f>IFERROR(LOOKUP(2,1/((Vencimentos!$B$8:$B$37&lt;=A432)*(Vencimentos!$B$8:$B$37&lt;&gt;"")*(Vencimentos!$C$8:$C$37&lt;&gt;"")),Vencimentos!$C$8:$C$37),0)</f>
        <v>0</v>
      </c>
      <c r="D432" s="10">
        <f>MAX(IF(AND(ISNUMBER(Formações!$C$8),A432&gt;=Formações!$C$8),Formações!$B$8,0),IF(AND(ISNUMBER(Formações!$C$9),A432&gt;=Formações!$C$9),Formações!$B$9,0),IF(AND(ISNUMBER(Formações!$C$10),A432&gt;=Formações!$C$10),Formações!$B$10,0),IF(AND(ISNUMBER(Formações!$C$11),A432&gt;=Formações!$C$11),Formações!$B$11,0),IF(AND(ISNUMBER(Formações!$C$12),A432&gt;=Formações!$C$12),Formações!$B$12,0))</f>
        <v>0</v>
      </c>
      <c r="E432">
        <v>31</v>
      </c>
      <c r="F432" s="8">
        <f t="shared" si="6"/>
        <v>0</v>
      </c>
    </row>
    <row r="433" spans="1:6">
      <c r="A433" s="1">
        <v>44987</v>
      </c>
      <c r="B433" s="16">
        <v>44986</v>
      </c>
      <c r="C433" s="8">
        <f>IFERROR(LOOKUP(2,1/((Vencimentos!$B$8:$B$37&lt;=A433)*(Vencimentos!$B$8:$B$37&lt;&gt;"")*(Vencimentos!$C$8:$C$37&lt;&gt;"")),Vencimentos!$C$8:$C$37),0)</f>
        <v>0</v>
      </c>
      <c r="D433" s="10">
        <f>MAX(IF(AND(ISNUMBER(Formações!$C$8),A433&gt;=Formações!$C$8),Formações!$B$8,0),IF(AND(ISNUMBER(Formações!$C$9),A433&gt;=Formações!$C$9),Formações!$B$9,0),IF(AND(ISNUMBER(Formações!$C$10),A433&gt;=Formações!$C$10),Formações!$B$10,0),IF(AND(ISNUMBER(Formações!$C$11),A433&gt;=Formações!$C$11),Formações!$B$11,0),IF(AND(ISNUMBER(Formações!$C$12),A433&gt;=Formações!$C$12),Formações!$B$12,0))</f>
        <v>0</v>
      </c>
      <c r="E433">
        <v>31</v>
      </c>
      <c r="F433" s="8">
        <f t="shared" si="6"/>
        <v>0</v>
      </c>
    </row>
    <row r="434" spans="1:6">
      <c r="A434" s="1">
        <v>44988</v>
      </c>
      <c r="B434" s="16">
        <v>44986</v>
      </c>
      <c r="C434" s="8">
        <f>IFERROR(LOOKUP(2,1/((Vencimentos!$B$8:$B$37&lt;=A434)*(Vencimentos!$B$8:$B$37&lt;&gt;"")*(Vencimentos!$C$8:$C$37&lt;&gt;"")),Vencimentos!$C$8:$C$37),0)</f>
        <v>0</v>
      </c>
      <c r="D434" s="10">
        <f>MAX(IF(AND(ISNUMBER(Formações!$C$8),A434&gt;=Formações!$C$8),Formações!$B$8,0),IF(AND(ISNUMBER(Formações!$C$9),A434&gt;=Formações!$C$9),Formações!$B$9,0),IF(AND(ISNUMBER(Formações!$C$10),A434&gt;=Formações!$C$10),Formações!$B$10,0),IF(AND(ISNUMBER(Formações!$C$11),A434&gt;=Formações!$C$11),Formações!$B$11,0),IF(AND(ISNUMBER(Formações!$C$12),A434&gt;=Formações!$C$12),Formações!$B$12,0))</f>
        <v>0</v>
      </c>
      <c r="E434">
        <v>31</v>
      </c>
      <c r="F434" s="8">
        <f t="shared" si="6"/>
        <v>0</v>
      </c>
    </row>
    <row r="435" spans="1:6">
      <c r="A435" s="1">
        <v>44989</v>
      </c>
      <c r="B435" s="16">
        <v>44986</v>
      </c>
      <c r="C435" s="8">
        <f>IFERROR(LOOKUP(2,1/((Vencimentos!$B$8:$B$37&lt;=A435)*(Vencimentos!$B$8:$B$37&lt;&gt;"")*(Vencimentos!$C$8:$C$37&lt;&gt;"")),Vencimentos!$C$8:$C$37),0)</f>
        <v>0</v>
      </c>
      <c r="D435" s="10">
        <f>MAX(IF(AND(ISNUMBER(Formações!$C$8),A435&gt;=Formações!$C$8),Formações!$B$8,0),IF(AND(ISNUMBER(Formações!$C$9),A435&gt;=Formações!$C$9),Formações!$B$9,0),IF(AND(ISNUMBER(Formações!$C$10),A435&gt;=Formações!$C$10),Formações!$B$10,0),IF(AND(ISNUMBER(Formações!$C$11),A435&gt;=Formações!$C$11),Formações!$B$11,0),IF(AND(ISNUMBER(Formações!$C$12),A435&gt;=Formações!$C$12),Formações!$B$12,0))</f>
        <v>0</v>
      </c>
      <c r="E435">
        <v>31</v>
      </c>
      <c r="F435" s="8">
        <f t="shared" si="6"/>
        <v>0</v>
      </c>
    </row>
    <row r="436" spans="1:6">
      <c r="A436" s="1">
        <v>44990</v>
      </c>
      <c r="B436" s="16">
        <v>44986</v>
      </c>
      <c r="C436" s="8">
        <f>IFERROR(LOOKUP(2,1/((Vencimentos!$B$8:$B$37&lt;=A436)*(Vencimentos!$B$8:$B$37&lt;&gt;"")*(Vencimentos!$C$8:$C$37&lt;&gt;"")),Vencimentos!$C$8:$C$37),0)</f>
        <v>0</v>
      </c>
      <c r="D436" s="10">
        <f>MAX(IF(AND(ISNUMBER(Formações!$C$8),A436&gt;=Formações!$C$8),Formações!$B$8,0),IF(AND(ISNUMBER(Formações!$C$9),A436&gt;=Formações!$C$9),Formações!$B$9,0),IF(AND(ISNUMBER(Formações!$C$10),A436&gt;=Formações!$C$10),Formações!$B$10,0),IF(AND(ISNUMBER(Formações!$C$11),A436&gt;=Formações!$C$11),Formações!$B$11,0),IF(AND(ISNUMBER(Formações!$C$12),A436&gt;=Formações!$C$12),Formações!$B$12,0))</f>
        <v>0</v>
      </c>
      <c r="E436">
        <v>31</v>
      </c>
      <c r="F436" s="8">
        <f t="shared" si="6"/>
        <v>0</v>
      </c>
    </row>
    <row r="437" spans="1:6">
      <c r="A437" s="1">
        <v>44991</v>
      </c>
      <c r="B437" s="16">
        <v>44986</v>
      </c>
      <c r="C437" s="8">
        <f>IFERROR(LOOKUP(2,1/((Vencimentos!$B$8:$B$37&lt;=A437)*(Vencimentos!$B$8:$B$37&lt;&gt;"")*(Vencimentos!$C$8:$C$37&lt;&gt;"")),Vencimentos!$C$8:$C$37),0)</f>
        <v>0</v>
      </c>
      <c r="D437" s="10">
        <f>MAX(IF(AND(ISNUMBER(Formações!$C$8),A437&gt;=Formações!$C$8),Formações!$B$8,0),IF(AND(ISNUMBER(Formações!$C$9),A437&gt;=Formações!$C$9),Formações!$B$9,0),IF(AND(ISNUMBER(Formações!$C$10),A437&gt;=Formações!$C$10),Formações!$B$10,0),IF(AND(ISNUMBER(Formações!$C$11),A437&gt;=Formações!$C$11),Formações!$B$11,0),IF(AND(ISNUMBER(Formações!$C$12),A437&gt;=Formações!$C$12),Formações!$B$12,0))</f>
        <v>0</v>
      </c>
      <c r="E437">
        <v>31</v>
      </c>
      <c r="F437" s="8">
        <f t="shared" si="6"/>
        <v>0</v>
      </c>
    </row>
    <row r="438" spans="1:6">
      <c r="A438" s="1">
        <v>44992</v>
      </c>
      <c r="B438" s="16">
        <v>44986</v>
      </c>
      <c r="C438" s="8">
        <f>IFERROR(LOOKUP(2,1/((Vencimentos!$B$8:$B$37&lt;=A438)*(Vencimentos!$B$8:$B$37&lt;&gt;"")*(Vencimentos!$C$8:$C$37&lt;&gt;"")),Vencimentos!$C$8:$C$37),0)</f>
        <v>0</v>
      </c>
      <c r="D438" s="10">
        <f>MAX(IF(AND(ISNUMBER(Formações!$C$8),A438&gt;=Formações!$C$8),Formações!$B$8,0),IF(AND(ISNUMBER(Formações!$C$9),A438&gt;=Formações!$C$9),Formações!$B$9,0),IF(AND(ISNUMBER(Formações!$C$10),A438&gt;=Formações!$C$10),Formações!$B$10,0),IF(AND(ISNUMBER(Formações!$C$11),A438&gt;=Formações!$C$11),Formações!$B$11,0),IF(AND(ISNUMBER(Formações!$C$12),A438&gt;=Formações!$C$12),Formações!$B$12,0))</f>
        <v>0</v>
      </c>
      <c r="E438">
        <v>31</v>
      </c>
      <c r="F438" s="8">
        <f t="shared" si="6"/>
        <v>0</v>
      </c>
    </row>
    <row r="439" spans="1:6">
      <c r="A439" s="1">
        <v>44993</v>
      </c>
      <c r="B439" s="16">
        <v>44986</v>
      </c>
      <c r="C439" s="8">
        <f>IFERROR(LOOKUP(2,1/((Vencimentos!$B$8:$B$37&lt;=A439)*(Vencimentos!$B$8:$B$37&lt;&gt;"")*(Vencimentos!$C$8:$C$37&lt;&gt;"")),Vencimentos!$C$8:$C$37),0)</f>
        <v>0</v>
      </c>
      <c r="D439" s="10">
        <f>MAX(IF(AND(ISNUMBER(Formações!$C$8),A439&gt;=Formações!$C$8),Formações!$B$8,0),IF(AND(ISNUMBER(Formações!$C$9),A439&gt;=Formações!$C$9),Formações!$B$9,0),IF(AND(ISNUMBER(Formações!$C$10),A439&gt;=Formações!$C$10),Formações!$B$10,0),IF(AND(ISNUMBER(Formações!$C$11),A439&gt;=Formações!$C$11),Formações!$B$11,0),IF(AND(ISNUMBER(Formações!$C$12),A439&gt;=Formações!$C$12),Formações!$B$12,0))</f>
        <v>0</v>
      </c>
      <c r="E439">
        <v>31</v>
      </c>
      <c r="F439" s="8">
        <f t="shared" si="6"/>
        <v>0</v>
      </c>
    </row>
    <row r="440" spans="1:6">
      <c r="A440" s="1">
        <v>44994</v>
      </c>
      <c r="B440" s="16">
        <v>44986</v>
      </c>
      <c r="C440" s="8">
        <f>IFERROR(LOOKUP(2,1/((Vencimentos!$B$8:$B$37&lt;=A440)*(Vencimentos!$B$8:$B$37&lt;&gt;"")*(Vencimentos!$C$8:$C$37&lt;&gt;"")),Vencimentos!$C$8:$C$37),0)</f>
        <v>0</v>
      </c>
      <c r="D440" s="10">
        <f>MAX(IF(AND(ISNUMBER(Formações!$C$8),A440&gt;=Formações!$C$8),Formações!$B$8,0),IF(AND(ISNUMBER(Formações!$C$9),A440&gt;=Formações!$C$9),Formações!$B$9,0),IF(AND(ISNUMBER(Formações!$C$10),A440&gt;=Formações!$C$10),Formações!$B$10,0),IF(AND(ISNUMBER(Formações!$C$11),A440&gt;=Formações!$C$11),Formações!$B$11,0),IF(AND(ISNUMBER(Formações!$C$12),A440&gt;=Formações!$C$12),Formações!$B$12,0))</f>
        <v>0</v>
      </c>
      <c r="E440">
        <v>31</v>
      </c>
      <c r="F440" s="8">
        <f t="shared" si="6"/>
        <v>0</v>
      </c>
    </row>
    <row r="441" spans="1:6">
      <c r="A441" s="1">
        <v>44995</v>
      </c>
      <c r="B441" s="16">
        <v>44986</v>
      </c>
      <c r="C441" s="8">
        <f>IFERROR(LOOKUP(2,1/((Vencimentos!$B$8:$B$37&lt;=A441)*(Vencimentos!$B$8:$B$37&lt;&gt;"")*(Vencimentos!$C$8:$C$37&lt;&gt;"")),Vencimentos!$C$8:$C$37),0)</f>
        <v>0</v>
      </c>
      <c r="D441" s="10">
        <f>MAX(IF(AND(ISNUMBER(Formações!$C$8),A441&gt;=Formações!$C$8),Formações!$B$8,0),IF(AND(ISNUMBER(Formações!$C$9),A441&gt;=Formações!$C$9),Formações!$B$9,0),IF(AND(ISNUMBER(Formações!$C$10),A441&gt;=Formações!$C$10),Formações!$B$10,0),IF(AND(ISNUMBER(Formações!$C$11),A441&gt;=Formações!$C$11),Formações!$B$11,0),IF(AND(ISNUMBER(Formações!$C$12),A441&gt;=Formações!$C$12),Formações!$B$12,0))</f>
        <v>0</v>
      </c>
      <c r="E441">
        <v>31</v>
      </c>
      <c r="F441" s="8">
        <f t="shared" si="6"/>
        <v>0</v>
      </c>
    </row>
    <row r="442" spans="1:6">
      <c r="A442" s="1">
        <v>44996</v>
      </c>
      <c r="B442" s="16">
        <v>44986</v>
      </c>
      <c r="C442" s="8">
        <f>IFERROR(LOOKUP(2,1/((Vencimentos!$B$8:$B$37&lt;=A442)*(Vencimentos!$B$8:$B$37&lt;&gt;"")*(Vencimentos!$C$8:$C$37&lt;&gt;"")),Vencimentos!$C$8:$C$37),0)</f>
        <v>0</v>
      </c>
      <c r="D442" s="10">
        <f>MAX(IF(AND(ISNUMBER(Formações!$C$8),A442&gt;=Formações!$C$8),Formações!$B$8,0),IF(AND(ISNUMBER(Formações!$C$9),A442&gt;=Formações!$C$9),Formações!$B$9,0),IF(AND(ISNUMBER(Formações!$C$10),A442&gt;=Formações!$C$10),Formações!$B$10,0),IF(AND(ISNUMBER(Formações!$C$11),A442&gt;=Formações!$C$11),Formações!$B$11,0),IF(AND(ISNUMBER(Formações!$C$12),A442&gt;=Formações!$C$12),Formações!$B$12,0))</f>
        <v>0</v>
      </c>
      <c r="E442">
        <v>31</v>
      </c>
      <c r="F442" s="8">
        <f t="shared" si="6"/>
        <v>0</v>
      </c>
    </row>
    <row r="443" spans="1:6">
      <c r="A443" s="1">
        <v>44997</v>
      </c>
      <c r="B443" s="16">
        <v>44986</v>
      </c>
      <c r="C443" s="8">
        <f>IFERROR(LOOKUP(2,1/((Vencimentos!$B$8:$B$37&lt;=A443)*(Vencimentos!$B$8:$B$37&lt;&gt;"")*(Vencimentos!$C$8:$C$37&lt;&gt;"")),Vencimentos!$C$8:$C$37),0)</f>
        <v>0</v>
      </c>
      <c r="D443" s="10">
        <f>MAX(IF(AND(ISNUMBER(Formações!$C$8),A443&gt;=Formações!$C$8),Formações!$B$8,0),IF(AND(ISNUMBER(Formações!$C$9),A443&gt;=Formações!$C$9),Formações!$B$9,0),IF(AND(ISNUMBER(Formações!$C$10),A443&gt;=Formações!$C$10),Formações!$B$10,0),IF(AND(ISNUMBER(Formações!$C$11),A443&gt;=Formações!$C$11),Formações!$B$11,0),IF(AND(ISNUMBER(Formações!$C$12),A443&gt;=Formações!$C$12),Formações!$B$12,0))</f>
        <v>0</v>
      </c>
      <c r="E443">
        <v>31</v>
      </c>
      <c r="F443" s="8">
        <f t="shared" si="6"/>
        <v>0</v>
      </c>
    </row>
    <row r="444" spans="1:6">
      <c r="A444" s="1">
        <v>44998</v>
      </c>
      <c r="B444" s="16">
        <v>44986</v>
      </c>
      <c r="C444" s="8">
        <f>IFERROR(LOOKUP(2,1/((Vencimentos!$B$8:$B$37&lt;=A444)*(Vencimentos!$B$8:$B$37&lt;&gt;"")*(Vencimentos!$C$8:$C$37&lt;&gt;"")),Vencimentos!$C$8:$C$37),0)</f>
        <v>0</v>
      </c>
      <c r="D444" s="10">
        <f>MAX(IF(AND(ISNUMBER(Formações!$C$8),A444&gt;=Formações!$C$8),Formações!$B$8,0),IF(AND(ISNUMBER(Formações!$C$9),A444&gt;=Formações!$C$9),Formações!$B$9,0),IF(AND(ISNUMBER(Formações!$C$10),A444&gt;=Formações!$C$10),Formações!$B$10,0),IF(AND(ISNUMBER(Formações!$C$11),A444&gt;=Formações!$C$11),Formações!$B$11,0),IF(AND(ISNUMBER(Formações!$C$12),A444&gt;=Formações!$C$12),Formações!$B$12,0))</f>
        <v>0</v>
      </c>
      <c r="E444">
        <v>31</v>
      </c>
      <c r="F444" s="8">
        <f t="shared" si="6"/>
        <v>0</v>
      </c>
    </row>
    <row r="445" spans="1:6">
      <c r="A445" s="1">
        <v>44999</v>
      </c>
      <c r="B445" s="16">
        <v>44986</v>
      </c>
      <c r="C445" s="8">
        <f>IFERROR(LOOKUP(2,1/((Vencimentos!$B$8:$B$37&lt;=A445)*(Vencimentos!$B$8:$B$37&lt;&gt;"")*(Vencimentos!$C$8:$C$37&lt;&gt;"")),Vencimentos!$C$8:$C$37),0)</f>
        <v>0</v>
      </c>
      <c r="D445" s="10">
        <f>MAX(IF(AND(ISNUMBER(Formações!$C$8),A445&gt;=Formações!$C$8),Formações!$B$8,0),IF(AND(ISNUMBER(Formações!$C$9),A445&gt;=Formações!$C$9),Formações!$B$9,0),IF(AND(ISNUMBER(Formações!$C$10),A445&gt;=Formações!$C$10),Formações!$B$10,0),IF(AND(ISNUMBER(Formações!$C$11),A445&gt;=Formações!$C$11),Formações!$B$11,0),IF(AND(ISNUMBER(Formações!$C$12),A445&gt;=Formações!$C$12),Formações!$B$12,0))</f>
        <v>0</v>
      </c>
      <c r="E445">
        <v>31</v>
      </c>
      <c r="F445" s="8">
        <f t="shared" si="6"/>
        <v>0</v>
      </c>
    </row>
    <row r="446" spans="1:6">
      <c r="A446" s="1">
        <v>45000</v>
      </c>
      <c r="B446" s="16">
        <v>44986</v>
      </c>
      <c r="C446" s="8">
        <f>IFERROR(LOOKUP(2,1/((Vencimentos!$B$8:$B$37&lt;=A446)*(Vencimentos!$B$8:$B$37&lt;&gt;"")*(Vencimentos!$C$8:$C$37&lt;&gt;"")),Vencimentos!$C$8:$C$37),0)</f>
        <v>0</v>
      </c>
      <c r="D446" s="10">
        <f>MAX(IF(AND(ISNUMBER(Formações!$C$8),A446&gt;=Formações!$C$8),Formações!$B$8,0),IF(AND(ISNUMBER(Formações!$C$9),A446&gt;=Formações!$C$9),Formações!$B$9,0),IF(AND(ISNUMBER(Formações!$C$10),A446&gt;=Formações!$C$10),Formações!$B$10,0),IF(AND(ISNUMBER(Formações!$C$11),A446&gt;=Formações!$C$11),Formações!$B$11,0),IF(AND(ISNUMBER(Formações!$C$12),A446&gt;=Formações!$C$12),Formações!$B$12,0))</f>
        <v>0</v>
      </c>
      <c r="E446">
        <v>31</v>
      </c>
      <c r="F446" s="8">
        <f t="shared" si="6"/>
        <v>0</v>
      </c>
    </row>
    <row r="447" spans="1:6">
      <c r="A447" s="1">
        <v>45001</v>
      </c>
      <c r="B447" s="16">
        <v>44986</v>
      </c>
      <c r="C447" s="8">
        <f>IFERROR(LOOKUP(2,1/((Vencimentos!$B$8:$B$37&lt;=A447)*(Vencimentos!$B$8:$B$37&lt;&gt;"")*(Vencimentos!$C$8:$C$37&lt;&gt;"")),Vencimentos!$C$8:$C$37),0)</f>
        <v>0</v>
      </c>
      <c r="D447" s="10">
        <f>MAX(IF(AND(ISNUMBER(Formações!$C$8),A447&gt;=Formações!$C$8),Formações!$B$8,0),IF(AND(ISNUMBER(Formações!$C$9),A447&gt;=Formações!$C$9),Formações!$B$9,0),IF(AND(ISNUMBER(Formações!$C$10),A447&gt;=Formações!$C$10),Formações!$B$10,0),IF(AND(ISNUMBER(Formações!$C$11),A447&gt;=Formações!$C$11),Formações!$B$11,0),IF(AND(ISNUMBER(Formações!$C$12),A447&gt;=Formações!$C$12),Formações!$B$12,0))</f>
        <v>0</v>
      </c>
      <c r="E447">
        <v>31</v>
      </c>
      <c r="F447" s="8">
        <f t="shared" si="6"/>
        <v>0</v>
      </c>
    </row>
    <row r="448" spans="1:6">
      <c r="A448" s="1">
        <v>45002</v>
      </c>
      <c r="B448" s="16">
        <v>44986</v>
      </c>
      <c r="C448" s="8">
        <f>IFERROR(LOOKUP(2,1/((Vencimentos!$B$8:$B$37&lt;=A448)*(Vencimentos!$B$8:$B$37&lt;&gt;"")*(Vencimentos!$C$8:$C$37&lt;&gt;"")),Vencimentos!$C$8:$C$37),0)</f>
        <v>0</v>
      </c>
      <c r="D448" s="10">
        <f>MAX(IF(AND(ISNUMBER(Formações!$C$8),A448&gt;=Formações!$C$8),Formações!$B$8,0),IF(AND(ISNUMBER(Formações!$C$9),A448&gt;=Formações!$C$9),Formações!$B$9,0),IF(AND(ISNUMBER(Formações!$C$10),A448&gt;=Formações!$C$10),Formações!$B$10,0),IF(AND(ISNUMBER(Formações!$C$11),A448&gt;=Formações!$C$11),Formações!$B$11,0),IF(AND(ISNUMBER(Formações!$C$12),A448&gt;=Formações!$C$12),Formações!$B$12,0))</f>
        <v>0</v>
      </c>
      <c r="E448">
        <v>31</v>
      </c>
      <c r="F448" s="8">
        <f t="shared" si="6"/>
        <v>0</v>
      </c>
    </row>
    <row r="449" spans="1:6">
      <c r="A449" s="1">
        <v>45003</v>
      </c>
      <c r="B449" s="16">
        <v>44986</v>
      </c>
      <c r="C449" s="8">
        <f>IFERROR(LOOKUP(2,1/((Vencimentos!$B$8:$B$37&lt;=A449)*(Vencimentos!$B$8:$B$37&lt;&gt;"")*(Vencimentos!$C$8:$C$37&lt;&gt;"")),Vencimentos!$C$8:$C$37),0)</f>
        <v>0</v>
      </c>
      <c r="D449" s="10">
        <f>MAX(IF(AND(ISNUMBER(Formações!$C$8),A449&gt;=Formações!$C$8),Formações!$B$8,0),IF(AND(ISNUMBER(Formações!$C$9),A449&gt;=Formações!$C$9),Formações!$B$9,0),IF(AND(ISNUMBER(Formações!$C$10),A449&gt;=Formações!$C$10),Formações!$B$10,0),IF(AND(ISNUMBER(Formações!$C$11),A449&gt;=Formações!$C$11),Formações!$B$11,0),IF(AND(ISNUMBER(Formações!$C$12),A449&gt;=Formações!$C$12),Formações!$B$12,0))</f>
        <v>0</v>
      </c>
      <c r="E449">
        <v>31</v>
      </c>
      <c r="F449" s="8">
        <f t="shared" si="6"/>
        <v>0</v>
      </c>
    </row>
    <row r="450" spans="1:6">
      <c r="A450" s="1">
        <v>45004</v>
      </c>
      <c r="B450" s="16">
        <v>44986</v>
      </c>
      <c r="C450" s="8">
        <f>IFERROR(LOOKUP(2,1/((Vencimentos!$B$8:$B$37&lt;=A450)*(Vencimentos!$B$8:$B$37&lt;&gt;"")*(Vencimentos!$C$8:$C$37&lt;&gt;"")),Vencimentos!$C$8:$C$37),0)</f>
        <v>0</v>
      </c>
      <c r="D450" s="10">
        <f>MAX(IF(AND(ISNUMBER(Formações!$C$8),A450&gt;=Formações!$C$8),Formações!$B$8,0),IF(AND(ISNUMBER(Formações!$C$9),A450&gt;=Formações!$C$9),Formações!$B$9,0),IF(AND(ISNUMBER(Formações!$C$10),A450&gt;=Formações!$C$10),Formações!$B$10,0),IF(AND(ISNUMBER(Formações!$C$11),A450&gt;=Formações!$C$11),Formações!$B$11,0),IF(AND(ISNUMBER(Formações!$C$12),A450&gt;=Formações!$C$12),Formações!$B$12,0))</f>
        <v>0</v>
      </c>
      <c r="E450">
        <v>31</v>
      </c>
      <c r="F450" s="8">
        <f t="shared" si="6"/>
        <v>0</v>
      </c>
    </row>
    <row r="451" spans="1:6">
      <c r="A451" s="1">
        <v>45005</v>
      </c>
      <c r="B451" s="16">
        <v>44986</v>
      </c>
      <c r="C451" s="8">
        <f>IFERROR(LOOKUP(2,1/((Vencimentos!$B$8:$B$37&lt;=A451)*(Vencimentos!$B$8:$B$37&lt;&gt;"")*(Vencimentos!$C$8:$C$37&lt;&gt;"")),Vencimentos!$C$8:$C$37),0)</f>
        <v>0</v>
      </c>
      <c r="D451" s="10">
        <f>MAX(IF(AND(ISNUMBER(Formações!$C$8),A451&gt;=Formações!$C$8),Formações!$B$8,0),IF(AND(ISNUMBER(Formações!$C$9),A451&gt;=Formações!$C$9),Formações!$B$9,0),IF(AND(ISNUMBER(Formações!$C$10),A451&gt;=Formações!$C$10),Formações!$B$10,0),IF(AND(ISNUMBER(Formações!$C$11),A451&gt;=Formações!$C$11),Formações!$B$11,0),IF(AND(ISNUMBER(Formações!$C$12),A451&gt;=Formações!$C$12),Formações!$B$12,0))</f>
        <v>0</v>
      </c>
      <c r="E451">
        <v>31</v>
      </c>
      <c r="F451" s="8">
        <f t="shared" si="6"/>
        <v>0</v>
      </c>
    </row>
    <row r="452" spans="1:6">
      <c r="A452" s="1">
        <v>45006</v>
      </c>
      <c r="B452" s="16">
        <v>44986</v>
      </c>
      <c r="C452" s="8">
        <f>IFERROR(LOOKUP(2,1/((Vencimentos!$B$8:$B$37&lt;=A452)*(Vencimentos!$B$8:$B$37&lt;&gt;"")*(Vencimentos!$C$8:$C$37&lt;&gt;"")),Vencimentos!$C$8:$C$37),0)</f>
        <v>0</v>
      </c>
      <c r="D452" s="10">
        <f>MAX(IF(AND(ISNUMBER(Formações!$C$8),A452&gt;=Formações!$C$8),Formações!$B$8,0),IF(AND(ISNUMBER(Formações!$C$9),A452&gt;=Formações!$C$9),Formações!$B$9,0),IF(AND(ISNUMBER(Formações!$C$10),A452&gt;=Formações!$C$10),Formações!$B$10,0),IF(AND(ISNUMBER(Formações!$C$11),A452&gt;=Formações!$C$11),Formações!$B$11,0),IF(AND(ISNUMBER(Formações!$C$12),A452&gt;=Formações!$C$12),Formações!$B$12,0))</f>
        <v>0</v>
      </c>
      <c r="E452">
        <v>31</v>
      </c>
      <c r="F452" s="8">
        <f t="shared" si="6"/>
        <v>0</v>
      </c>
    </row>
    <row r="453" spans="1:6">
      <c r="A453" s="1">
        <v>45007</v>
      </c>
      <c r="B453" s="16">
        <v>44986</v>
      </c>
      <c r="C453" s="8">
        <f>IFERROR(LOOKUP(2,1/((Vencimentos!$B$8:$B$37&lt;=A453)*(Vencimentos!$B$8:$B$37&lt;&gt;"")*(Vencimentos!$C$8:$C$37&lt;&gt;"")),Vencimentos!$C$8:$C$37),0)</f>
        <v>0</v>
      </c>
      <c r="D453" s="10">
        <f>MAX(IF(AND(ISNUMBER(Formações!$C$8),A453&gt;=Formações!$C$8),Formações!$B$8,0),IF(AND(ISNUMBER(Formações!$C$9),A453&gt;=Formações!$C$9),Formações!$B$9,0),IF(AND(ISNUMBER(Formações!$C$10),A453&gt;=Formações!$C$10),Formações!$B$10,0),IF(AND(ISNUMBER(Formações!$C$11),A453&gt;=Formações!$C$11),Formações!$B$11,0),IF(AND(ISNUMBER(Formações!$C$12),A453&gt;=Formações!$C$12),Formações!$B$12,0))</f>
        <v>0</v>
      </c>
      <c r="E453">
        <v>31</v>
      </c>
      <c r="F453" s="8">
        <f t="shared" si="6"/>
        <v>0</v>
      </c>
    </row>
    <row r="454" spans="1:6">
      <c r="A454" s="1">
        <v>45008</v>
      </c>
      <c r="B454" s="16">
        <v>44986</v>
      </c>
      <c r="C454" s="8">
        <f>IFERROR(LOOKUP(2,1/((Vencimentos!$B$8:$B$37&lt;=A454)*(Vencimentos!$B$8:$B$37&lt;&gt;"")*(Vencimentos!$C$8:$C$37&lt;&gt;"")),Vencimentos!$C$8:$C$37),0)</f>
        <v>0</v>
      </c>
      <c r="D454" s="10">
        <f>MAX(IF(AND(ISNUMBER(Formações!$C$8),A454&gt;=Formações!$C$8),Formações!$B$8,0),IF(AND(ISNUMBER(Formações!$C$9),A454&gt;=Formações!$C$9),Formações!$B$9,0),IF(AND(ISNUMBER(Formações!$C$10),A454&gt;=Formações!$C$10),Formações!$B$10,0),IF(AND(ISNUMBER(Formações!$C$11),A454&gt;=Formações!$C$11),Formações!$B$11,0),IF(AND(ISNUMBER(Formações!$C$12),A454&gt;=Formações!$C$12),Formações!$B$12,0))</f>
        <v>0</v>
      </c>
      <c r="E454">
        <v>31</v>
      </c>
      <c r="F454" s="8">
        <f t="shared" si="6"/>
        <v>0</v>
      </c>
    </row>
    <row r="455" spans="1:6">
      <c r="A455" s="1">
        <v>45009</v>
      </c>
      <c r="B455" s="16">
        <v>44986</v>
      </c>
      <c r="C455" s="8">
        <f>IFERROR(LOOKUP(2,1/((Vencimentos!$B$8:$B$37&lt;=A455)*(Vencimentos!$B$8:$B$37&lt;&gt;"")*(Vencimentos!$C$8:$C$37&lt;&gt;"")),Vencimentos!$C$8:$C$37),0)</f>
        <v>0</v>
      </c>
      <c r="D455" s="10">
        <f>MAX(IF(AND(ISNUMBER(Formações!$C$8),A455&gt;=Formações!$C$8),Formações!$B$8,0),IF(AND(ISNUMBER(Formações!$C$9),A455&gt;=Formações!$C$9),Formações!$B$9,0),IF(AND(ISNUMBER(Formações!$C$10),A455&gt;=Formações!$C$10),Formações!$B$10,0),IF(AND(ISNUMBER(Formações!$C$11),A455&gt;=Formações!$C$11),Formações!$B$11,0),IF(AND(ISNUMBER(Formações!$C$12),A455&gt;=Formações!$C$12),Formações!$B$12,0))</f>
        <v>0</v>
      </c>
      <c r="E455">
        <v>31</v>
      </c>
      <c r="F455" s="8">
        <f t="shared" si="6"/>
        <v>0</v>
      </c>
    </row>
    <row r="456" spans="1:6">
      <c r="A456" s="1">
        <v>45010</v>
      </c>
      <c r="B456" s="16">
        <v>44986</v>
      </c>
      <c r="C456" s="8">
        <f>IFERROR(LOOKUP(2,1/((Vencimentos!$B$8:$B$37&lt;=A456)*(Vencimentos!$B$8:$B$37&lt;&gt;"")*(Vencimentos!$C$8:$C$37&lt;&gt;"")),Vencimentos!$C$8:$C$37),0)</f>
        <v>0</v>
      </c>
      <c r="D456" s="10">
        <f>MAX(IF(AND(ISNUMBER(Formações!$C$8),A456&gt;=Formações!$C$8),Formações!$B$8,0),IF(AND(ISNUMBER(Formações!$C$9),A456&gt;=Formações!$C$9),Formações!$B$9,0),IF(AND(ISNUMBER(Formações!$C$10),A456&gt;=Formações!$C$10),Formações!$B$10,0),IF(AND(ISNUMBER(Formações!$C$11),A456&gt;=Formações!$C$11),Formações!$B$11,0),IF(AND(ISNUMBER(Formações!$C$12),A456&gt;=Formações!$C$12),Formações!$B$12,0))</f>
        <v>0</v>
      </c>
      <c r="E456">
        <v>31</v>
      </c>
      <c r="F456" s="8">
        <f t="shared" ref="F456:F519" si="7">IF(OR(C456&lt;=0,D456&lt;=0),0,C456*D456/E456)</f>
        <v>0</v>
      </c>
    </row>
    <row r="457" spans="1:6">
      <c r="A457" s="1">
        <v>45011</v>
      </c>
      <c r="B457" s="16">
        <v>44986</v>
      </c>
      <c r="C457" s="8">
        <f>IFERROR(LOOKUP(2,1/((Vencimentos!$B$8:$B$37&lt;=A457)*(Vencimentos!$B$8:$B$37&lt;&gt;"")*(Vencimentos!$C$8:$C$37&lt;&gt;"")),Vencimentos!$C$8:$C$37),0)</f>
        <v>0</v>
      </c>
      <c r="D457" s="10">
        <f>MAX(IF(AND(ISNUMBER(Formações!$C$8),A457&gt;=Formações!$C$8),Formações!$B$8,0),IF(AND(ISNUMBER(Formações!$C$9),A457&gt;=Formações!$C$9),Formações!$B$9,0),IF(AND(ISNUMBER(Formações!$C$10),A457&gt;=Formações!$C$10),Formações!$B$10,0),IF(AND(ISNUMBER(Formações!$C$11),A457&gt;=Formações!$C$11),Formações!$B$11,0),IF(AND(ISNUMBER(Formações!$C$12),A457&gt;=Formações!$C$12),Formações!$B$12,0))</f>
        <v>0</v>
      </c>
      <c r="E457">
        <v>31</v>
      </c>
      <c r="F457" s="8">
        <f t="shared" si="7"/>
        <v>0</v>
      </c>
    </row>
    <row r="458" spans="1:6">
      <c r="A458" s="1">
        <v>45012</v>
      </c>
      <c r="B458" s="16">
        <v>44986</v>
      </c>
      <c r="C458" s="8">
        <f>IFERROR(LOOKUP(2,1/((Vencimentos!$B$8:$B$37&lt;=A458)*(Vencimentos!$B$8:$B$37&lt;&gt;"")*(Vencimentos!$C$8:$C$37&lt;&gt;"")),Vencimentos!$C$8:$C$37),0)</f>
        <v>0</v>
      </c>
      <c r="D458" s="10">
        <f>MAX(IF(AND(ISNUMBER(Formações!$C$8),A458&gt;=Formações!$C$8),Formações!$B$8,0),IF(AND(ISNUMBER(Formações!$C$9),A458&gt;=Formações!$C$9),Formações!$B$9,0),IF(AND(ISNUMBER(Formações!$C$10),A458&gt;=Formações!$C$10),Formações!$B$10,0),IF(AND(ISNUMBER(Formações!$C$11),A458&gt;=Formações!$C$11),Formações!$B$11,0),IF(AND(ISNUMBER(Formações!$C$12),A458&gt;=Formações!$C$12),Formações!$B$12,0))</f>
        <v>0</v>
      </c>
      <c r="E458">
        <v>31</v>
      </c>
      <c r="F458" s="8">
        <f t="shared" si="7"/>
        <v>0</v>
      </c>
    </row>
    <row r="459" spans="1:6">
      <c r="A459" s="1">
        <v>45013</v>
      </c>
      <c r="B459" s="16">
        <v>44986</v>
      </c>
      <c r="C459" s="8">
        <f>IFERROR(LOOKUP(2,1/((Vencimentos!$B$8:$B$37&lt;=A459)*(Vencimentos!$B$8:$B$37&lt;&gt;"")*(Vencimentos!$C$8:$C$37&lt;&gt;"")),Vencimentos!$C$8:$C$37),0)</f>
        <v>0</v>
      </c>
      <c r="D459" s="10">
        <f>MAX(IF(AND(ISNUMBER(Formações!$C$8),A459&gt;=Formações!$C$8),Formações!$B$8,0),IF(AND(ISNUMBER(Formações!$C$9),A459&gt;=Formações!$C$9),Formações!$B$9,0),IF(AND(ISNUMBER(Formações!$C$10),A459&gt;=Formações!$C$10),Formações!$B$10,0),IF(AND(ISNUMBER(Formações!$C$11),A459&gt;=Formações!$C$11),Formações!$B$11,0),IF(AND(ISNUMBER(Formações!$C$12),A459&gt;=Formações!$C$12),Formações!$B$12,0))</f>
        <v>0</v>
      </c>
      <c r="E459">
        <v>31</v>
      </c>
      <c r="F459" s="8">
        <f t="shared" si="7"/>
        <v>0</v>
      </c>
    </row>
    <row r="460" spans="1:6">
      <c r="A460" s="1">
        <v>45014</v>
      </c>
      <c r="B460" s="16">
        <v>44986</v>
      </c>
      <c r="C460" s="8">
        <f>IFERROR(LOOKUP(2,1/((Vencimentos!$B$8:$B$37&lt;=A460)*(Vencimentos!$B$8:$B$37&lt;&gt;"")*(Vencimentos!$C$8:$C$37&lt;&gt;"")),Vencimentos!$C$8:$C$37),0)</f>
        <v>0</v>
      </c>
      <c r="D460" s="10">
        <f>MAX(IF(AND(ISNUMBER(Formações!$C$8),A460&gt;=Formações!$C$8),Formações!$B$8,0),IF(AND(ISNUMBER(Formações!$C$9),A460&gt;=Formações!$C$9),Formações!$B$9,0),IF(AND(ISNUMBER(Formações!$C$10),A460&gt;=Formações!$C$10),Formações!$B$10,0),IF(AND(ISNUMBER(Formações!$C$11),A460&gt;=Formações!$C$11),Formações!$B$11,0),IF(AND(ISNUMBER(Formações!$C$12),A460&gt;=Formações!$C$12),Formações!$B$12,0))</f>
        <v>0</v>
      </c>
      <c r="E460">
        <v>31</v>
      </c>
      <c r="F460" s="8">
        <f t="shared" si="7"/>
        <v>0</v>
      </c>
    </row>
    <row r="461" spans="1:6">
      <c r="A461" s="1">
        <v>45015</v>
      </c>
      <c r="B461" s="16">
        <v>44986</v>
      </c>
      <c r="C461" s="8">
        <f>IFERROR(LOOKUP(2,1/((Vencimentos!$B$8:$B$37&lt;=A461)*(Vencimentos!$B$8:$B$37&lt;&gt;"")*(Vencimentos!$C$8:$C$37&lt;&gt;"")),Vencimentos!$C$8:$C$37),0)</f>
        <v>0</v>
      </c>
      <c r="D461" s="10">
        <f>MAX(IF(AND(ISNUMBER(Formações!$C$8),A461&gt;=Formações!$C$8),Formações!$B$8,0),IF(AND(ISNUMBER(Formações!$C$9),A461&gt;=Formações!$C$9),Formações!$B$9,0),IF(AND(ISNUMBER(Formações!$C$10),A461&gt;=Formações!$C$10),Formações!$B$10,0),IF(AND(ISNUMBER(Formações!$C$11),A461&gt;=Formações!$C$11),Formações!$B$11,0),IF(AND(ISNUMBER(Formações!$C$12),A461&gt;=Formações!$C$12),Formações!$B$12,0))</f>
        <v>0</v>
      </c>
      <c r="E461">
        <v>31</v>
      </c>
      <c r="F461" s="8">
        <f t="shared" si="7"/>
        <v>0</v>
      </c>
    </row>
    <row r="462" spans="1:6">
      <c r="A462" s="1">
        <v>45016</v>
      </c>
      <c r="B462" s="16">
        <v>44986</v>
      </c>
      <c r="C462" s="8">
        <f>IFERROR(LOOKUP(2,1/((Vencimentos!$B$8:$B$37&lt;=A462)*(Vencimentos!$B$8:$B$37&lt;&gt;"")*(Vencimentos!$C$8:$C$37&lt;&gt;"")),Vencimentos!$C$8:$C$37),0)</f>
        <v>0</v>
      </c>
      <c r="D462" s="10">
        <f>MAX(IF(AND(ISNUMBER(Formações!$C$8),A462&gt;=Formações!$C$8),Formações!$B$8,0),IF(AND(ISNUMBER(Formações!$C$9),A462&gt;=Formações!$C$9),Formações!$B$9,0),IF(AND(ISNUMBER(Formações!$C$10),A462&gt;=Formações!$C$10),Formações!$B$10,0),IF(AND(ISNUMBER(Formações!$C$11),A462&gt;=Formações!$C$11),Formações!$B$11,0),IF(AND(ISNUMBER(Formações!$C$12),A462&gt;=Formações!$C$12),Formações!$B$12,0))</f>
        <v>0</v>
      </c>
      <c r="E462">
        <v>31</v>
      </c>
      <c r="F462" s="8">
        <f t="shared" si="7"/>
        <v>0</v>
      </c>
    </row>
    <row r="463" spans="1:6">
      <c r="A463" s="1">
        <v>45017</v>
      </c>
      <c r="B463" s="16">
        <v>45017</v>
      </c>
      <c r="C463" s="8">
        <f>IFERROR(LOOKUP(2,1/((Vencimentos!$B$8:$B$37&lt;=A463)*(Vencimentos!$B$8:$B$37&lt;&gt;"")*(Vencimentos!$C$8:$C$37&lt;&gt;"")),Vencimentos!$C$8:$C$37),0)</f>
        <v>0</v>
      </c>
      <c r="D463" s="10">
        <f>MAX(IF(AND(ISNUMBER(Formações!$C$8),A463&gt;=Formações!$C$8),Formações!$B$8,0),IF(AND(ISNUMBER(Formações!$C$9),A463&gt;=Formações!$C$9),Formações!$B$9,0),IF(AND(ISNUMBER(Formações!$C$10),A463&gt;=Formações!$C$10),Formações!$B$10,0),IF(AND(ISNUMBER(Formações!$C$11),A463&gt;=Formações!$C$11),Formações!$B$11,0),IF(AND(ISNUMBER(Formações!$C$12),A463&gt;=Formações!$C$12),Formações!$B$12,0))</f>
        <v>0</v>
      </c>
      <c r="E463">
        <v>30</v>
      </c>
      <c r="F463" s="8">
        <f t="shared" si="7"/>
        <v>0</v>
      </c>
    </row>
    <row r="464" spans="1:6">
      <c r="A464" s="1">
        <v>45018</v>
      </c>
      <c r="B464" s="16">
        <v>45017</v>
      </c>
      <c r="C464" s="8">
        <f>IFERROR(LOOKUP(2,1/((Vencimentos!$B$8:$B$37&lt;=A464)*(Vencimentos!$B$8:$B$37&lt;&gt;"")*(Vencimentos!$C$8:$C$37&lt;&gt;"")),Vencimentos!$C$8:$C$37),0)</f>
        <v>0</v>
      </c>
      <c r="D464" s="10">
        <f>MAX(IF(AND(ISNUMBER(Formações!$C$8),A464&gt;=Formações!$C$8),Formações!$B$8,0),IF(AND(ISNUMBER(Formações!$C$9),A464&gt;=Formações!$C$9),Formações!$B$9,0),IF(AND(ISNUMBER(Formações!$C$10),A464&gt;=Formações!$C$10),Formações!$B$10,0),IF(AND(ISNUMBER(Formações!$C$11),A464&gt;=Formações!$C$11),Formações!$B$11,0),IF(AND(ISNUMBER(Formações!$C$12),A464&gt;=Formações!$C$12),Formações!$B$12,0))</f>
        <v>0</v>
      </c>
      <c r="E464">
        <v>30</v>
      </c>
      <c r="F464" s="8">
        <f t="shared" si="7"/>
        <v>0</v>
      </c>
    </row>
    <row r="465" spans="1:6">
      <c r="A465" s="1">
        <v>45019</v>
      </c>
      <c r="B465" s="16">
        <v>45017</v>
      </c>
      <c r="C465" s="8">
        <f>IFERROR(LOOKUP(2,1/((Vencimentos!$B$8:$B$37&lt;=A465)*(Vencimentos!$B$8:$B$37&lt;&gt;"")*(Vencimentos!$C$8:$C$37&lt;&gt;"")),Vencimentos!$C$8:$C$37),0)</f>
        <v>0</v>
      </c>
      <c r="D465" s="10">
        <f>MAX(IF(AND(ISNUMBER(Formações!$C$8),A465&gt;=Formações!$C$8),Formações!$B$8,0),IF(AND(ISNUMBER(Formações!$C$9),A465&gt;=Formações!$C$9),Formações!$B$9,0),IF(AND(ISNUMBER(Formações!$C$10),A465&gt;=Formações!$C$10),Formações!$B$10,0),IF(AND(ISNUMBER(Formações!$C$11),A465&gt;=Formações!$C$11),Formações!$B$11,0),IF(AND(ISNUMBER(Formações!$C$12),A465&gt;=Formações!$C$12),Formações!$B$12,0))</f>
        <v>0</v>
      </c>
      <c r="E465">
        <v>30</v>
      </c>
      <c r="F465" s="8">
        <f t="shared" si="7"/>
        <v>0</v>
      </c>
    </row>
    <row r="466" spans="1:6">
      <c r="A466" s="1">
        <v>45020</v>
      </c>
      <c r="B466" s="16">
        <v>45017</v>
      </c>
      <c r="C466" s="8">
        <f>IFERROR(LOOKUP(2,1/((Vencimentos!$B$8:$B$37&lt;=A466)*(Vencimentos!$B$8:$B$37&lt;&gt;"")*(Vencimentos!$C$8:$C$37&lt;&gt;"")),Vencimentos!$C$8:$C$37),0)</f>
        <v>0</v>
      </c>
      <c r="D466" s="10">
        <f>MAX(IF(AND(ISNUMBER(Formações!$C$8),A466&gt;=Formações!$C$8),Formações!$B$8,0),IF(AND(ISNUMBER(Formações!$C$9),A466&gt;=Formações!$C$9),Formações!$B$9,0),IF(AND(ISNUMBER(Formações!$C$10),A466&gt;=Formações!$C$10),Formações!$B$10,0),IF(AND(ISNUMBER(Formações!$C$11),A466&gt;=Formações!$C$11),Formações!$B$11,0),IF(AND(ISNUMBER(Formações!$C$12),A466&gt;=Formações!$C$12),Formações!$B$12,0))</f>
        <v>0</v>
      </c>
      <c r="E466">
        <v>30</v>
      </c>
      <c r="F466" s="8">
        <f t="shared" si="7"/>
        <v>0</v>
      </c>
    </row>
    <row r="467" spans="1:6">
      <c r="A467" s="1">
        <v>45021</v>
      </c>
      <c r="B467" s="16">
        <v>45017</v>
      </c>
      <c r="C467" s="8">
        <f>IFERROR(LOOKUP(2,1/((Vencimentos!$B$8:$B$37&lt;=A467)*(Vencimentos!$B$8:$B$37&lt;&gt;"")*(Vencimentos!$C$8:$C$37&lt;&gt;"")),Vencimentos!$C$8:$C$37),0)</f>
        <v>0</v>
      </c>
      <c r="D467" s="10">
        <f>MAX(IF(AND(ISNUMBER(Formações!$C$8),A467&gt;=Formações!$C$8),Formações!$B$8,0),IF(AND(ISNUMBER(Formações!$C$9),A467&gt;=Formações!$C$9),Formações!$B$9,0),IF(AND(ISNUMBER(Formações!$C$10),A467&gt;=Formações!$C$10),Formações!$B$10,0),IF(AND(ISNUMBER(Formações!$C$11),A467&gt;=Formações!$C$11),Formações!$B$11,0),IF(AND(ISNUMBER(Formações!$C$12),A467&gt;=Formações!$C$12),Formações!$B$12,0))</f>
        <v>0</v>
      </c>
      <c r="E467">
        <v>30</v>
      </c>
      <c r="F467" s="8">
        <f t="shared" si="7"/>
        <v>0</v>
      </c>
    </row>
    <row r="468" spans="1:6">
      <c r="A468" s="1">
        <v>45022</v>
      </c>
      <c r="B468" s="16">
        <v>45017</v>
      </c>
      <c r="C468" s="8">
        <f>IFERROR(LOOKUP(2,1/((Vencimentos!$B$8:$B$37&lt;=A468)*(Vencimentos!$B$8:$B$37&lt;&gt;"")*(Vencimentos!$C$8:$C$37&lt;&gt;"")),Vencimentos!$C$8:$C$37),0)</f>
        <v>0</v>
      </c>
      <c r="D468" s="10">
        <f>MAX(IF(AND(ISNUMBER(Formações!$C$8),A468&gt;=Formações!$C$8),Formações!$B$8,0),IF(AND(ISNUMBER(Formações!$C$9),A468&gt;=Formações!$C$9),Formações!$B$9,0),IF(AND(ISNUMBER(Formações!$C$10),A468&gt;=Formações!$C$10),Formações!$B$10,0),IF(AND(ISNUMBER(Formações!$C$11),A468&gt;=Formações!$C$11),Formações!$B$11,0),IF(AND(ISNUMBER(Formações!$C$12),A468&gt;=Formações!$C$12),Formações!$B$12,0))</f>
        <v>0</v>
      </c>
      <c r="E468">
        <v>30</v>
      </c>
      <c r="F468" s="8">
        <f t="shared" si="7"/>
        <v>0</v>
      </c>
    </row>
    <row r="469" spans="1:6">
      <c r="A469" s="1">
        <v>45023</v>
      </c>
      <c r="B469" s="16">
        <v>45017</v>
      </c>
      <c r="C469" s="8">
        <f>IFERROR(LOOKUP(2,1/((Vencimentos!$B$8:$B$37&lt;=A469)*(Vencimentos!$B$8:$B$37&lt;&gt;"")*(Vencimentos!$C$8:$C$37&lt;&gt;"")),Vencimentos!$C$8:$C$37),0)</f>
        <v>0</v>
      </c>
      <c r="D469" s="10">
        <f>MAX(IF(AND(ISNUMBER(Formações!$C$8),A469&gt;=Formações!$C$8),Formações!$B$8,0),IF(AND(ISNUMBER(Formações!$C$9),A469&gt;=Formações!$C$9),Formações!$B$9,0),IF(AND(ISNUMBER(Formações!$C$10),A469&gt;=Formações!$C$10),Formações!$B$10,0),IF(AND(ISNUMBER(Formações!$C$11),A469&gt;=Formações!$C$11),Formações!$B$11,0),IF(AND(ISNUMBER(Formações!$C$12),A469&gt;=Formações!$C$12),Formações!$B$12,0))</f>
        <v>0</v>
      </c>
      <c r="E469">
        <v>30</v>
      </c>
      <c r="F469" s="8">
        <f t="shared" si="7"/>
        <v>0</v>
      </c>
    </row>
    <row r="470" spans="1:6">
      <c r="A470" s="1">
        <v>45024</v>
      </c>
      <c r="B470" s="16">
        <v>45017</v>
      </c>
      <c r="C470" s="8">
        <f>IFERROR(LOOKUP(2,1/((Vencimentos!$B$8:$B$37&lt;=A470)*(Vencimentos!$B$8:$B$37&lt;&gt;"")*(Vencimentos!$C$8:$C$37&lt;&gt;"")),Vencimentos!$C$8:$C$37),0)</f>
        <v>0</v>
      </c>
      <c r="D470" s="10">
        <f>MAX(IF(AND(ISNUMBER(Formações!$C$8),A470&gt;=Formações!$C$8),Formações!$B$8,0),IF(AND(ISNUMBER(Formações!$C$9),A470&gt;=Formações!$C$9),Formações!$B$9,0),IF(AND(ISNUMBER(Formações!$C$10),A470&gt;=Formações!$C$10),Formações!$B$10,0),IF(AND(ISNUMBER(Formações!$C$11),A470&gt;=Formações!$C$11),Formações!$B$11,0),IF(AND(ISNUMBER(Formações!$C$12),A470&gt;=Formações!$C$12),Formações!$B$12,0))</f>
        <v>0</v>
      </c>
      <c r="E470">
        <v>30</v>
      </c>
      <c r="F470" s="8">
        <f t="shared" si="7"/>
        <v>0</v>
      </c>
    </row>
    <row r="471" spans="1:6">
      <c r="A471" s="1">
        <v>45025</v>
      </c>
      <c r="B471" s="16">
        <v>45017</v>
      </c>
      <c r="C471" s="8">
        <f>IFERROR(LOOKUP(2,1/((Vencimentos!$B$8:$B$37&lt;=A471)*(Vencimentos!$B$8:$B$37&lt;&gt;"")*(Vencimentos!$C$8:$C$37&lt;&gt;"")),Vencimentos!$C$8:$C$37),0)</f>
        <v>0</v>
      </c>
      <c r="D471" s="10">
        <f>MAX(IF(AND(ISNUMBER(Formações!$C$8),A471&gt;=Formações!$C$8),Formações!$B$8,0),IF(AND(ISNUMBER(Formações!$C$9),A471&gt;=Formações!$C$9),Formações!$B$9,0),IF(AND(ISNUMBER(Formações!$C$10),A471&gt;=Formações!$C$10),Formações!$B$10,0),IF(AND(ISNUMBER(Formações!$C$11),A471&gt;=Formações!$C$11),Formações!$B$11,0),IF(AND(ISNUMBER(Formações!$C$12),A471&gt;=Formações!$C$12),Formações!$B$12,0))</f>
        <v>0</v>
      </c>
      <c r="E471">
        <v>30</v>
      </c>
      <c r="F471" s="8">
        <f t="shared" si="7"/>
        <v>0</v>
      </c>
    </row>
    <row r="472" spans="1:6">
      <c r="A472" s="1">
        <v>45026</v>
      </c>
      <c r="B472" s="16">
        <v>45017</v>
      </c>
      <c r="C472" s="8">
        <f>IFERROR(LOOKUP(2,1/((Vencimentos!$B$8:$B$37&lt;=A472)*(Vencimentos!$B$8:$B$37&lt;&gt;"")*(Vencimentos!$C$8:$C$37&lt;&gt;"")),Vencimentos!$C$8:$C$37),0)</f>
        <v>0</v>
      </c>
      <c r="D472" s="10">
        <f>MAX(IF(AND(ISNUMBER(Formações!$C$8),A472&gt;=Formações!$C$8),Formações!$B$8,0),IF(AND(ISNUMBER(Formações!$C$9),A472&gt;=Formações!$C$9),Formações!$B$9,0),IF(AND(ISNUMBER(Formações!$C$10),A472&gt;=Formações!$C$10),Formações!$B$10,0),IF(AND(ISNUMBER(Formações!$C$11),A472&gt;=Formações!$C$11),Formações!$B$11,0),IF(AND(ISNUMBER(Formações!$C$12),A472&gt;=Formações!$C$12),Formações!$B$12,0))</f>
        <v>0</v>
      </c>
      <c r="E472">
        <v>30</v>
      </c>
      <c r="F472" s="8">
        <f t="shared" si="7"/>
        <v>0</v>
      </c>
    </row>
    <row r="473" spans="1:6">
      <c r="A473" s="1">
        <v>45027</v>
      </c>
      <c r="B473" s="16">
        <v>45017</v>
      </c>
      <c r="C473" s="8">
        <f>IFERROR(LOOKUP(2,1/((Vencimentos!$B$8:$B$37&lt;=A473)*(Vencimentos!$B$8:$B$37&lt;&gt;"")*(Vencimentos!$C$8:$C$37&lt;&gt;"")),Vencimentos!$C$8:$C$37),0)</f>
        <v>0</v>
      </c>
      <c r="D473" s="10">
        <f>MAX(IF(AND(ISNUMBER(Formações!$C$8),A473&gt;=Formações!$C$8),Formações!$B$8,0),IF(AND(ISNUMBER(Formações!$C$9),A473&gt;=Formações!$C$9),Formações!$B$9,0),IF(AND(ISNUMBER(Formações!$C$10),A473&gt;=Formações!$C$10),Formações!$B$10,0),IF(AND(ISNUMBER(Formações!$C$11),A473&gt;=Formações!$C$11),Formações!$B$11,0),IF(AND(ISNUMBER(Formações!$C$12),A473&gt;=Formações!$C$12),Formações!$B$12,0))</f>
        <v>0</v>
      </c>
      <c r="E473">
        <v>30</v>
      </c>
      <c r="F473" s="8">
        <f t="shared" si="7"/>
        <v>0</v>
      </c>
    </row>
    <row r="474" spans="1:6">
      <c r="A474" s="1">
        <v>45028</v>
      </c>
      <c r="B474" s="16">
        <v>45017</v>
      </c>
      <c r="C474" s="8">
        <f>IFERROR(LOOKUP(2,1/((Vencimentos!$B$8:$B$37&lt;=A474)*(Vencimentos!$B$8:$B$37&lt;&gt;"")*(Vencimentos!$C$8:$C$37&lt;&gt;"")),Vencimentos!$C$8:$C$37),0)</f>
        <v>0</v>
      </c>
      <c r="D474" s="10">
        <f>MAX(IF(AND(ISNUMBER(Formações!$C$8),A474&gt;=Formações!$C$8),Formações!$B$8,0),IF(AND(ISNUMBER(Formações!$C$9),A474&gt;=Formações!$C$9),Formações!$B$9,0),IF(AND(ISNUMBER(Formações!$C$10),A474&gt;=Formações!$C$10),Formações!$B$10,0),IF(AND(ISNUMBER(Formações!$C$11),A474&gt;=Formações!$C$11),Formações!$B$11,0),IF(AND(ISNUMBER(Formações!$C$12),A474&gt;=Formações!$C$12),Formações!$B$12,0))</f>
        <v>0</v>
      </c>
      <c r="E474">
        <v>30</v>
      </c>
      <c r="F474" s="8">
        <f t="shared" si="7"/>
        <v>0</v>
      </c>
    </row>
    <row r="475" spans="1:6">
      <c r="A475" s="1">
        <v>45029</v>
      </c>
      <c r="B475" s="16">
        <v>45017</v>
      </c>
      <c r="C475" s="8">
        <f>IFERROR(LOOKUP(2,1/((Vencimentos!$B$8:$B$37&lt;=A475)*(Vencimentos!$B$8:$B$37&lt;&gt;"")*(Vencimentos!$C$8:$C$37&lt;&gt;"")),Vencimentos!$C$8:$C$37),0)</f>
        <v>0</v>
      </c>
      <c r="D475" s="10">
        <f>MAX(IF(AND(ISNUMBER(Formações!$C$8),A475&gt;=Formações!$C$8),Formações!$B$8,0),IF(AND(ISNUMBER(Formações!$C$9),A475&gt;=Formações!$C$9),Formações!$B$9,0),IF(AND(ISNUMBER(Formações!$C$10),A475&gt;=Formações!$C$10),Formações!$B$10,0),IF(AND(ISNUMBER(Formações!$C$11),A475&gt;=Formações!$C$11),Formações!$B$11,0),IF(AND(ISNUMBER(Formações!$C$12),A475&gt;=Formações!$C$12),Formações!$B$12,0))</f>
        <v>0</v>
      </c>
      <c r="E475">
        <v>30</v>
      </c>
      <c r="F475" s="8">
        <f t="shared" si="7"/>
        <v>0</v>
      </c>
    </row>
    <row r="476" spans="1:6">
      <c r="A476" s="1">
        <v>45030</v>
      </c>
      <c r="B476" s="16">
        <v>45017</v>
      </c>
      <c r="C476" s="8">
        <f>IFERROR(LOOKUP(2,1/((Vencimentos!$B$8:$B$37&lt;=A476)*(Vencimentos!$B$8:$B$37&lt;&gt;"")*(Vencimentos!$C$8:$C$37&lt;&gt;"")),Vencimentos!$C$8:$C$37),0)</f>
        <v>0</v>
      </c>
      <c r="D476" s="10">
        <f>MAX(IF(AND(ISNUMBER(Formações!$C$8),A476&gt;=Formações!$C$8),Formações!$B$8,0),IF(AND(ISNUMBER(Formações!$C$9),A476&gt;=Formações!$C$9),Formações!$B$9,0),IF(AND(ISNUMBER(Formações!$C$10),A476&gt;=Formações!$C$10),Formações!$B$10,0),IF(AND(ISNUMBER(Formações!$C$11),A476&gt;=Formações!$C$11),Formações!$B$11,0),IF(AND(ISNUMBER(Formações!$C$12),A476&gt;=Formações!$C$12),Formações!$B$12,0))</f>
        <v>0</v>
      </c>
      <c r="E476">
        <v>30</v>
      </c>
      <c r="F476" s="8">
        <f t="shared" si="7"/>
        <v>0</v>
      </c>
    </row>
    <row r="477" spans="1:6">
      <c r="A477" s="1">
        <v>45031</v>
      </c>
      <c r="B477" s="16">
        <v>45017</v>
      </c>
      <c r="C477" s="8">
        <f>IFERROR(LOOKUP(2,1/((Vencimentos!$B$8:$B$37&lt;=A477)*(Vencimentos!$B$8:$B$37&lt;&gt;"")*(Vencimentos!$C$8:$C$37&lt;&gt;"")),Vencimentos!$C$8:$C$37),0)</f>
        <v>0</v>
      </c>
      <c r="D477" s="10">
        <f>MAX(IF(AND(ISNUMBER(Formações!$C$8),A477&gt;=Formações!$C$8),Formações!$B$8,0),IF(AND(ISNUMBER(Formações!$C$9),A477&gt;=Formações!$C$9),Formações!$B$9,0),IF(AND(ISNUMBER(Formações!$C$10),A477&gt;=Formações!$C$10),Formações!$B$10,0),IF(AND(ISNUMBER(Formações!$C$11),A477&gt;=Formações!$C$11),Formações!$B$11,0),IF(AND(ISNUMBER(Formações!$C$12),A477&gt;=Formações!$C$12),Formações!$B$12,0))</f>
        <v>0</v>
      </c>
      <c r="E477">
        <v>30</v>
      </c>
      <c r="F477" s="8">
        <f t="shared" si="7"/>
        <v>0</v>
      </c>
    </row>
    <row r="478" spans="1:6">
      <c r="A478" s="1">
        <v>45032</v>
      </c>
      <c r="B478" s="16">
        <v>45017</v>
      </c>
      <c r="C478" s="8">
        <f>IFERROR(LOOKUP(2,1/((Vencimentos!$B$8:$B$37&lt;=A478)*(Vencimentos!$B$8:$B$37&lt;&gt;"")*(Vencimentos!$C$8:$C$37&lt;&gt;"")),Vencimentos!$C$8:$C$37),0)</f>
        <v>0</v>
      </c>
      <c r="D478" s="10">
        <f>MAX(IF(AND(ISNUMBER(Formações!$C$8),A478&gt;=Formações!$C$8),Formações!$B$8,0),IF(AND(ISNUMBER(Formações!$C$9),A478&gt;=Formações!$C$9),Formações!$B$9,0),IF(AND(ISNUMBER(Formações!$C$10),A478&gt;=Formações!$C$10),Formações!$B$10,0),IF(AND(ISNUMBER(Formações!$C$11),A478&gt;=Formações!$C$11),Formações!$B$11,0),IF(AND(ISNUMBER(Formações!$C$12),A478&gt;=Formações!$C$12),Formações!$B$12,0))</f>
        <v>0</v>
      </c>
      <c r="E478">
        <v>30</v>
      </c>
      <c r="F478" s="8">
        <f t="shared" si="7"/>
        <v>0</v>
      </c>
    </row>
    <row r="479" spans="1:6">
      <c r="A479" s="1">
        <v>45033</v>
      </c>
      <c r="B479" s="16">
        <v>45017</v>
      </c>
      <c r="C479" s="8">
        <f>IFERROR(LOOKUP(2,1/((Vencimentos!$B$8:$B$37&lt;=A479)*(Vencimentos!$B$8:$B$37&lt;&gt;"")*(Vencimentos!$C$8:$C$37&lt;&gt;"")),Vencimentos!$C$8:$C$37),0)</f>
        <v>0</v>
      </c>
      <c r="D479" s="10">
        <f>MAX(IF(AND(ISNUMBER(Formações!$C$8),A479&gt;=Formações!$C$8),Formações!$B$8,0),IF(AND(ISNUMBER(Formações!$C$9),A479&gt;=Formações!$C$9),Formações!$B$9,0),IF(AND(ISNUMBER(Formações!$C$10),A479&gt;=Formações!$C$10),Formações!$B$10,0),IF(AND(ISNUMBER(Formações!$C$11),A479&gt;=Formações!$C$11),Formações!$B$11,0),IF(AND(ISNUMBER(Formações!$C$12),A479&gt;=Formações!$C$12),Formações!$B$12,0))</f>
        <v>0</v>
      </c>
      <c r="E479">
        <v>30</v>
      </c>
      <c r="F479" s="8">
        <f t="shared" si="7"/>
        <v>0</v>
      </c>
    </row>
    <row r="480" spans="1:6">
      <c r="A480" s="1">
        <v>45034</v>
      </c>
      <c r="B480" s="16">
        <v>45017</v>
      </c>
      <c r="C480" s="8">
        <f>IFERROR(LOOKUP(2,1/((Vencimentos!$B$8:$B$37&lt;=A480)*(Vencimentos!$B$8:$B$37&lt;&gt;"")*(Vencimentos!$C$8:$C$37&lt;&gt;"")),Vencimentos!$C$8:$C$37),0)</f>
        <v>0</v>
      </c>
      <c r="D480" s="10">
        <f>MAX(IF(AND(ISNUMBER(Formações!$C$8),A480&gt;=Formações!$C$8),Formações!$B$8,0),IF(AND(ISNUMBER(Formações!$C$9),A480&gt;=Formações!$C$9),Formações!$B$9,0),IF(AND(ISNUMBER(Formações!$C$10),A480&gt;=Formações!$C$10),Formações!$B$10,0),IF(AND(ISNUMBER(Formações!$C$11),A480&gt;=Formações!$C$11),Formações!$B$11,0),IF(AND(ISNUMBER(Formações!$C$12),A480&gt;=Formações!$C$12),Formações!$B$12,0))</f>
        <v>0</v>
      </c>
      <c r="E480">
        <v>30</v>
      </c>
      <c r="F480" s="8">
        <f t="shared" si="7"/>
        <v>0</v>
      </c>
    </row>
    <row r="481" spans="1:6">
      <c r="A481" s="1">
        <v>45035</v>
      </c>
      <c r="B481" s="16">
        <v>45017</v>
      </c>
      <c r="C481" s="8">
        <f>IFERROR(LOOKUP(2,1/((Vencimentos!$B$8:$B$37&lt;=A481)*(Vencimentos!$B$8:$B$37&lt;&gt;"")*(Vencimentos!$C$8:$C$37&lt;&gt;"")),Vencimentos!$C$8:$C$37),0)</f>
        <v>0</v>
      </c>
      <c r="D481" s="10">
        <f>MAX(IF(AND(ISNUMBER(Formações!$C$8),A481&gt;=Formações!$C$8),Formações!$B$8,0),IF(AND(ISNUMBER(Formações!$C$9),A481&gt;=Formações!$C$9),Formações!$B$9,0),IF(AND(ISNUMBER(Formações!$C$10),A481&gt;=Formações!$C$10),Formações!$B$10,0),IF(AND(ISNUMBER(Formações!$C$11),A481&gt;=Formações!$C$11),Formações!$B$11,0),IF(AND(ISNUMBER(Formações!$C$12),A481&gt;=Formações!$C$12),Formações!$B$12,0))</f>
        <v>0</v>
      </c>
      <c r="E481">
        <v>30</v>
      </c>
      <c r="F481" s="8">
        <f t="shared" si="7"/>
        <v>0</v>
      </c>
    </row>
    <row r="482" spans="1:6">
      <c r="A482" s="1">
        <v>45036</v>
      </c>
      <c r="B482" s="16">
        <v>45017</v>
      </c>
      <c r="C482" s="8">
        <f>IFERROR(LOOKUP(2,1/((Vencimentos!$B$8:$B$37&lt;=A482)*(Vencimentos!$B$8:$B$37&lt;&gt;"")*(Vencimentos!$C$8:$C$37&lt;&gt;"")),Vencimentos!$C$8:$C$37),0)</f>
        <v>0</v>
      </c>
      <c r="D482" s="10">
        <f>MAX(IF(AND(ISNUMBER(Formações!$C$8),A482&gt;=Formações!$C$8),Formações!$B$8,0),IF(AND(ISNUMBER(Formações!$C$9),A482&gt;=Formações!$C$9),Formações!$B$9,0),IF(AND(ISNUMBER(Formações!$C$10),A482&gt;=Formações!$C$10),Formações!$B$10,0),IF(AND(ISNUMBER(Formações!$C$11),A482&gt;=Formações!$C$11),Formações!$B$11,0),IF(AND(ISNUMBER(Formações!$C$12),A482&gt;=Formações!$C$12),Formações!$B$12,0))</f>
        <v>0</v>
      </c>
      <c r="E482">
        <v>30</v>
      </c>
      <c r="F482" s="8">
        <f t="shared" si="7"/>
        <v>0</v>
      </c>
    </row>
    <row r="483" spans="1:6">
      <c r="A483" s="1">
        <v>45037</v>
      </c>
      <c r="B483" s="16">
        <v>45017</v>
      </c>
      <c r="C483" s="8">
        <f>IFERROR(LOOKUP(2,1/((Vencimentos!$B$8:$B$37&lt;=A483)*(Vencimentos!$B$8:$B$37&lt;&gt;"")*(Vencimentos!$C$8:$C$37&lt;&gt;"")),Vencimentos!$C$8:$C$37),0)</f>
        <v>0</v>
      </c>
      <c r="D483" s="10">
        <f>MAX(IF(AND(ISNUMBER(Formações!$C$8),A483&gt;=Formações!$C$8),Formações!$B$8,0),IF(AND(ISNUMBER(Formações!$C$9),A483&gt;=Formações!$C$9),Formações!$B$9,0),IF(AND(ISNUMBER(Formações!$C$10),A483&gt;=Formações!$C$10),Formações!$B$10,0),IF(AND(ISNUMBER(Formações!$C$11),A483&gt;=Formações!$C$11),Formações!$B$11,0),IF(AND(ISNUMBER(Formações!$C$12),A483&gt;=Formações!$C$12),Formações!$B$12,0))</f>
        <v>0</v>
      </c>
      <c r="E483">
        <v>30</v>
      </c>
      <c r="F483" s="8">
        <f t="shared" si="7"/>
        <v>0</v>
      </c>
    </row>
    <row r="484" spans="1:6">
      <c r="A484" s="1">
        <v>45038</v>
      </c>
      <c r="B484" s="16">
        <v>45017</v>
      </c>
      <c r="C484" s="8">
        <f>IFERROR(LOOKUP(2,1/((Vencimentos!$B$8:$B$37&lt;=A484)*(Vencimentos!$B$8:$B$37&lt;&gt;"")*(Vencimentos!$C$8:$C$37&lt;&gt;"")),Vencimentos!$C$8:$C$37),0)</f>
        <v>0</v>
      </c>
      <c r="D484" s="10">
        <f>MAX(IF(AND(ISNUMBER(Formações!$C$8),A484&gt;=Formações!$C$8),Formações!$B$8,0),IF(AND(ISNUMBER(Formações!$C$9),A484&gt;=Formações!$C$9),Formações!$B$9,0),IF(AND(ISNUMBER(Formações!$C$10),A484&gt;=Formações!$C$10),Formações!$B$10,0),IF(AND(ISNUMBER(Formações!$C$11),A484&gt;=Formações!$C$11),Formações!$B$11,0),IF(AND(ISNUMBER(Formações!$C$12),A484&gt;=Formações!$C$12),Formações!$B$12,0))</f>
        <v>0</v>
      </c>
      <c r="E484">
        <v>30</v>
      </c>
      <c r="F484" s="8">
        <f t="shared" si="7"/>
        <v>0</v>
      </c>
    </row>
    <row r="485" spans="1:6">
      <c r="A485" s="1">
        <v>45039</v>
      </c>
      <c r="B485" s="16">
        <v>45017</v>
      </c>
      <c r="C485" s="8">
        <f>IFERROR(LOOKUP(2,1/((Vencimentos!$B$8:$B$37&lt;=A485)*(Vencimentos!$B$8:$B$37&lt;&gt;"")*(Vencimentos!$C$8:$C$37&lt;&gt;"")),Vencimentos!$C$8:$C$37),0)</f>
        <v>0</v>
      </c>
      <c r="D485" s="10">
        <f>MAX(IF(AND(ISNUMBER(Formações!$C$8),A485&gt;=Formações!$C$8),Formações!$B$8,0),IF(AND(ISNUMBER(Formações!$C$9),A485&gt;=Formações!$C$9),Formações!$B$9,0),IF(AND(ISNUMBER(Formações!$C$10),A485&gt;=Formações!$C$10),Formações!$B$10,0),IF(AND(ISNUMBER(Formações!$C$11),A485&gt;=Formações!$C$11),Formações!$B$11,0),IF(AND(ISNUMBER(Formações!$C$12),A485&gt;=Formações!$C$12),Formações!$B$12,0))</f>
        <v>0</v>
      </c>
      <c r="E485">
        <v>30</v>
      </c>
      <c r="F485" s="8">
        <f t="shared" si="7"/>
        <v>0</v>
      </c>
    </row>
    <row r="486" spans="1:6">
      <c r="A486" s="1">
        <v>45040</v>
      </c>
      <c r="B486" s="16">
        <v>45017</v>
      </c>
      <c r="C486" s="8">
        <f>IFERROR(LOOKUP(2,1/((Vencimentos!$B$8:$B$37&lt;=A486)*(Vencimentos!$B$8:$B$37&lt;&gt;"")*(Vencimentos!$C$8:$C$37&lt;&gt;"")),Vencimentos!$C$8:$C$37),0)</f>
        <v>0</v>
      </c>
      <c r="D486" s="10">
        <f>MAX(IF(AND(ISNUMBER(Formações!$C$8),A486&gt;=Formações!$C$8),Formações!$B$8,0),IF(AND(ISNUMBER(Formações!$C$9),A486&gt;=Formações!$C$9),Formações!$B$9,0),IF(AND(ISNUMBER(Formações!$C$10),A486&gt;=Formações!$C$10),Formações!$B$10,0),IF(AND(ISNUMBER(Formações!$C$11),A486&gt;=Formações!$C$11),Formações!$B$11,0),IF(AND(ISNUMBER(Formações!$C$12),A486&gt;=Formações!$C$12),Formações!$B$12,0))</f>
        <v>0</v>
      </c>
      <c r="E486">
        <v>30</v>
      </c>
      <c r="F486" s="8">
        <f t="shared" si="7"/>
        <v>0</v>
      </c>
    </row>
    <row r="487" spans="1:6">
      <c r="A487" s="1">
        <v>45041</v>
      </c>
      <c r="B487" s="16">
        <v>45017</v>
      </c>
      <c r="C487" s="8">
        <f>IFERROR(LOOKUP(2,1/((Vencimentos!$B$8:$B$37&lt;=A487)*(Vencimentos!$B$8:$B$37&lt;&gt;"")*(Vencimentos!$C$8:$C$37&lt;&gt;"")),Vencimentos!$C$8:$C$37),0)</f>
        <v>0</v>
      </c>
      <c r="D487" s="10">
        <f>MAX(IF(AND(ISNUMBER(Formações!$C$8),A487&gt;=Formações!$C$8),Formações!$B$8,0),IF(AND(ISNUMBER(Formações!$C$9),A487&gt;=Formações!$C$9),Formações!$B$9,0),IF(AND(ISNUMBER(Formações!$C$10),A487&gt;=Formações!$C$10),Formações!$B$10,0),IF(AND(ISNUMBER(Formações!$C$11),A487&gt;=Formações!$C$11),Formações!$B$11,0),IF(AND(ISNUMBER(Formações!$C$12),A487&gt;=Formações!$C$12),Formações!$B$12,0))</f>
        <v>0</v>
      </c>
      <c r="E487">
        <v>30</v>
      </c>
      <c r="F487" s="8">
        <f t="shared" si="7"/>
        <v>0</v>
      </c>
    </row>
    <row r="488" spans="1:6">
      <c r="A488" s="1">
        <v>45042</v>
      </c>
      <c r="B488" s="16">
        <v>45017</v>
      </c>
      <c r="C488" s="8">
        <f>IFERROR(LOOKUP(2,1/((Vencimentos!$B$8:$B$37&lt;=A488)*(Vencimentos!$B$8:$B$37&lt;&gt;"")*(Vencimentos!$C$8:$C$37&lt;&gt;"")),Vencimentos!$C$8:$C$37),0)</f>
        <v>0</v>
      </c>
      <c r="D488" s="10">
        <f>MAX(IF(AND(ISNUMBER(Formações!$C$8),A488&gt;=Formações!$C$8),Formações!$B$8,0),IF(AND(ISNUMBER(Formações!$C$9),A488&gt;=Formações!$C$9),Formações!$B$9,0),IF(AND(ISNUMBER(Formações!$C$10),A488&gt;=Formações!$C$10),Formações!$B$10,0),IF(AND(ISNUMBER(Formações!$C$11),A488&gt;=Formações!$C$11),Formações!$B$11,0),IF(AND(ISNUMBER(Formações!$C$12),A488&gt;=Formações!$C$12),Formações!$B$12,0))</f>
        <v>0</v>
      </c>
      <c r="E488">
        <v>30</v>
      </c>
      <c r="F488" s="8">
        <f t="shared" si="7"/>
        <v>0</v>
      </c>
    </row>
    <row r="489" spans="1:6">
      <c r="A489" s="1">
        <v>45043</v>
      </c>
      <c r="B489" s="16">
        <v>45017</v>
      </c>
      <c r="C489" s="8">
        <f>IFERROR(LOOKUP(2,1/((Vencimentos!$B$8:$B$37&lt;=A489)*(Vencimentos!$B$8:$B$37&lt;&gt;"")*(Vencimentos!$C$8:$C$37&lt;&gt;"")),Vencimentos!$C$8:$C$37),0)</f>
        <v>0</v>
      </c>
      <c r="D489" s="10">
        <f>MAX(IF(AND(ISNUMBER(Formações!$C$8),A489&gt;=Formações!$C$8),Formações!$B$8,0),IF(AND(ISNUMBER(Formações!$C$9),A489&gt;=Formações!$C$9),Formações!$B$9,0),IF(AND(ISNUMBER(Formações!$C$10),A489&gt;=Formações!$C$10),Formações!$B$10,0),IF(AND(ISNUMBER(Formações!$C$11),A489&gt;=Formações!$C$11),Formações!$B$11,0),IF(AND(ISNUMBER(Formações!$C$12),A489&gt;=Formações!$C$12),Formações!$B$12,0))</f>
        <v>0</v>
      </c>
      <c r="E489">
        <v>30</v>
      </c>
      <c r="F489" s="8">
        <f t="shared" si="7"/>
        <v>0</v>
      </c>
    </row>
    <row r="490" spans="1:6">
      <c r="A490" s="1">
        <v>45044</v>
      </c>
      <c r="B490" s="16">
        <v>45017</v>
      </c>
      <c r="C490" s="8">
        <f>IFERROR(LOOKUP(2,1/((Vencimentos!$B$8:$B$37&lt;=A490)*(Vencimentos!$B$8:$B$37&lt;&gt;"")*(Vencimentos!$C$8:$C$37&lt;&gt;"")),Vencimentos!$C$8:$C$37),0)</f>
        <v>0</v>
      </c>
      <c r="D490" s="10">
        <f>MAX(IF(AND(ISNUMBER(Formações!$C$8),A490&gt;=Formações!$C$8),Formações!$B$8,0),IF(AND(ISNUMBER(Formações!$C$9),A490&gt;=Formações!$C$9),Formações!$B$9,0),IF(AND(ISNUMBER(Formações!$C$10),A490&gt;=Formações!$C$10),Formações!$B$10,0),IF(AND(ISNUMBER(Formações!$C$11),A490&gt;=Formações!$C$11),Formações!$B$11,0),IF(AND(ISNUMBER(Formações!$C$12),A490&gt;=Formações!$C$12),Formações!$B$12,0))</f>
        <v>0</v>
      </c>
      <c r="E490">
        <v>30</v>
      </c>
      <c r="F490" s="8">
        <f t="shared" si="7"/>
        <v>0</v>
      </c>
    </row>
    <row r="491" spans="1:6">
      <c r="A491" s="1">
        <v>45045</v>
      </c>
      <c r="B491" s="16">
        <v>45017</v>
      </c>
      <c r="C491" s="8">
        <f>IFERROR(LOOKUP(2,1/((Vencimentos!$B$8:$B$37&lt;=A491)*(Vencimentos!$B$8:$B$37&lt;&gt;"")*(Vencimentos!$C$8:$C$37&lt;&gt;"")),Vencimentos!$C$8:$C$37),0)</f>
        <v>0</v>
      </c>
      <c r="D491" s="10">
        <f>MAX(IF(AND(ISNUMBER(Formações!$C$8),A491&gt;=Formações!$C$8),Formações!$B$8,0),IF(AND(ISNUMBER(Formações!$C$9),A491&gt;=Formações!$C$9),Formações!$B$9,0),IF(AND(ISNUMBER(Formações!$C$10),A491&gt;=Formações!$C$10),Formações!$B$10,0),IF(AND(ISNUMBER(Formações!$C$11),A491&gt;=Formações!$C$11),Formações!$B$11,0),IF(AND(ISNUMBER(Formações!$C$12),A491&gt;=Formações!$C$12),Formações!$B$12,0))</f>
        <v>0</v>
      </c>
      <c r="E491">
        <v>30</v>
      </c>
      <c r="F491" s="8">
        <f t="shared" si="7"/>
        <v>0</v>
      </c>
    </row>
    <row r="492" spans="1:6">
      <c r="A492" s="1">
        <v>45046</v>
      </c>
      <c r="B492" s="16">
        <v>45017</v>
      </c>
      <c r="C492" s="8">
        <f>IFERROR(LOOKUP(2,1/((Vencimentos!$B$8:$B$37&lt;=A492)*(Vencimentos!$B$8:$B$37&lt;&gt;"")*(Vencimentos!$C$8:$C$37&lt;&gt;"")),Vencimentos!$C$8:$C$37),0)</f>
        <v>0</v>
      </c>
      <c r="D492" s="10">
        <f>MAX(IF(AND(ISNUMBER(Formações!$C$8),A492&gt;=Formações!$C$8),Formações!$B$8,0),IF(AND(ISNUMBER(Formações!$C$9),A492&gt;=Formações!$C$9),Formações!$B$9,0),IF(AND(ISNUMBER(Formações!$C$10),A492&gt;=Formações!$C$10),Formações!$B$10,0),IF(AND(ISNUMBER(Formações!$C$11),A492&gt;=Formações!$C$11),Formações!$B$11,0),IF(AND(ISNUMBER(Formações!$C$12),A492&gt;=Formações!$C$12),Formações!$B$12,0))</f>
        <v>0</v>
      </c>
      <c r="E492">
        <v>30</v>
      </c>
      <c r="F492" s="8">
        <f t="shared" si="7"/>
        <v>0</v>
      </c>
    </row>
    <row r="493" spans="1:6">
      <c r="A493" s="1">
        <v>45047</v>
      </c>
      <c r="B493" s="16">
        <v>45047</v>
      </c>
      <c r="C493" s="8">
        <f>IFERROR(LOOKUP(2,1/((Vencimentos!$B$8:$B$37&lt;=A493)*(Vencimentos!$B$8:$B$37&lt;&gt;"")*(Vencimentos!$C$8:$C$37&lt;&gt;"")),Vencimentos!$C$8:$C$37),0)</f>
        <v>0</v>
      </c>
      <c r="D493" s="10">
        <f>MAX(IF(AND(ISNUMBER(Formações!$C$8),A493&gt;=Formações!$C$8),Formações!$B$8,0),IF(AND(ISNUMBER(Formações!$C$9),A493&gt;=Formações!$C$9),Formações!$B$9,0),IF(AND(ISNUMBER(Formações!$C$10),A493&gt;=Formações!$C$10),Formações!$B$10,0),IF(AND(ISNUMBER(Formações!$C$11),A493&gt;=Formações!$C$11),Formações!$B$11,0),IF(AND(ISNUMBER(Formações!$C$12),A493&gt;=Formações!$C$12),Formações!$B$12,0))</f>
        <v>0</v>
      </c>
      <c r="E493">
        <v>31</v>
      </c>
      <c r="F493" s="8">
        <f t="shared" si="7"/>
        <v>0</v>
      </c>
    </row>
    <row r="494" spans="1:6">
      <c r="A494" s="1">
        <v>45048</v>
      </c>
      <c r="B494" s="16">
        <v>45047</v>
      </c>
      <c r="C494" s="8">
        <f>IFERROR(LOOKUP(2,1/((Vencimentos!$B$8:$B$37&lt;=A494)*(Vencimentos!$B$8:$B$37&lt;&gt;"")*(Vencimentos!$C$8:$C$37&lt;&gt;"")),Vencimentos!$C$8:$C$37),0)</f>
        <v>0</v>
      </c>
      <c r="D494" s="10">
        <f>MAX(IF(AND(ISNUMBER(Formações!$C$8),A494&gt;=Formações!$C$8),Formações!$B$8,0),IF(AND(ISNUMBER(Formações!$C$9),A494&gt;=Formações!$C$9),Formações!$B$9,0),IF(AND(ISNUMBER(Formações!$C$10),A494&gt;=Formações!$C$10),Formações!$B$10,0),IF(AND(ISNUMBER(Formações!$C$11),A494&gt;=Formações!$C$11),Formações!$B$11,0),IF(AND(ISNUMBER(Formações!$C$12),A494&gt;=Formações!$C$12),Formações!$B$12,0))</f>
        <v>0</v>
      </c>
      <c r="E494">
        <v>31</v>
      </c>
      <c r="F494" s="8">
        <f t="shared" si="7"/>
        <v>0</v>
      </c>
    </row>
    <row r="495" spans="1:6">
      <c r="A495" s="1">
        <v>45049</v>
      </c>
      <c r="B495" s="16">
        <v>45047</v>
      </c>
      <c r="C495" s="8">
        <f>IFERROR(LOOKUP(2,1/((Vencimentos!$B$8:$B$37&lt;=A495)*(Vencimentos!$B$8:$B$37&lt;&gt;"")*(Vencimentos!$C$8:$C$37&lt;&gt;"")),Vencimentos!$C$8:$C$37),0)</f>
        <v>0</v>
      </c>
      <c r="D495" s="10">
        <f>MAX(IF(AND(ISNUMBER(Formações!$C$8),A495&gt;=Formações!$C$8),Formações!$B$8,0),IF(AND(ISNUMBER(Formações!$C$9),A495&gt;=Formações!$C$9),Formações!$B$9,0),IF(AND(ISNUMBER(Formações!$C$10),A495&gt;=Formações!$C$10),Formações!$B$10,0),IF(AND(ISNUMBER(Formações!$C$11),A495&gt;=Formações!$C$11),Formações!$B$11,0),IF(AND(ISNUMBER(Formações!$C$12),A495&gt;=Formações!$C$12),Formações!$B$12,0))</f>
        <v>0</v>
      </c>
      <c r="E495">
        <v>31</v>
      </c>
      <c r="F495" s="8">
        <f t="shared" si="7"/>
        <v>0</v>
      </c>
    </row>
    <row r="496" spans="1:6">
      <c r="A496" s="1">
        <v>45050</v>
      </c>
      <c r="B496" s="16">
        <v>45047</v>
      </c>
      <c r="C496" s="8">
        <f>IFERROR(LOOKUP(2,1/((Vencimentos!$B$8:$B$37&lt;=A496)*(Vencimentos!$B$8:$B$37&lt;&gt;"")*(Vencimentos!$C$8:$C$37&lt;&gt;"")),Vencimentos!$C$8:$C$37),0)</f>
        <v>0</v>
      </c>
      <c r="D496" s="10">
        <f>MAX(IF(AND(ISNUMBER(Formações!$C$8),A496&gt;=Formações!$C$8),Formações!$B$8,0),IF(AND(ISNUMBER(Formações!$C$9),A496&gt;=Formações!$C$9),Formações!$B$9,0),IF(AND(ISNUMBER(Formações!$C$10),A496&gt;=Formações!$C$10),Formações!$B$10,0),IF(AND(ISNUMBER(Formações!$C$11),A496&gt;=Formações!$C$11),Formações!$B$11,0),IF(AND(ISNUMBER(Formações!$C$12),A496&gt;=Formações!$C$12),Formações!$B$12,0))</f>
        <v>0</v>
      </c>
      <c r="E496">
        <v>31</v>
      </c>
      <c r="F496" s="8">
        <f t="shared" si="7"/>
        <v>0</v>
      </c>
    </row>
    <row r="497" spans="1:6">
      <c r="A497" s="1">
        <v>45051</v>
      </c>
      <c r="B497" s="16">
        <v>45047</v>
      </c>
      <c r="C497" s="8">
        <f>IFERROR(LOOKUP(2,1/((Vencimentos!$B$8:$B$37&lt;=A497)*(Vencimentos!$B$8:$B$37&lt;&gt;"")*(Vencimentos!$C$8:$C$37&lt;&gt;"")),Vencimentos!$C$8:$C$37),0)</f>
        <v>0</v>
      </c>
      <c r="D497" s="10">
        <f>MAX(IF(AND(ISNUMBER(Formações!$C$8),A497&gt;=Formações!$C$8),Formações!$B$8,0),IF(AND(ISNUMBER(Formações!$C$9),A497&gt;=Formações!$C$9),Formações!$B$9,0),IF(AND(ISNUMBER(Formações!$C$10),A497&gt;=Formações!$C$10),Formações!$B$10,0),IF(AND(ISNUMBER(Formações!$C$11),A497&gt;=Formações!$C$11),Formações!$B$11,0),IF(AND(ISNUMBER(Formações!$C$12),A497&gt;=Formações!$C$12),Formações!$B$12,0))</f>
        <v>0</v>
      </c>
      <c r="E497">
        <v>31</v>
      </c>
      <c r="F497" s="8">
        <f t="shared" si="7"/>
        <v>0</v>
      </c>
    </row>
    <row r="498" spans="1:6">
      <c r="A498" s="1">
        <v>45052</v>
      </c>
      <c r="B498" s="16">
        <v>45047</v>
      </c>
      <c r="C498" s="8">
        <f>IFERROR(LOOKUP(2,1/((Vencimentos!$B$8:$B$37&lt;=A498)*(Vencimentos!$B$8:$B$37&lt;&gt;"")*(Vencimentos!$C$8:$C$37&lt;&gt;"")),Vencimentos!$C$8:$C$37),0)</f>
        <v>0</v>
      </c>
      <c r="D498" s="10">
        <f>MAX(IF(AND(ISNUMBER(Formações!$C$8),A498&gt;=Formações!$C$8),Formações!$B$8,0),IF(AND(ISNUMBER(Formações!$C$9),A498&gt;=Formações!$C$9),Formações!$B$9,0),IF(AND(ISNUMBER(Formações!$C$10),A498&gt;=Formações!$C$10),Formações!$B$10,0),IF(AND(ISNUMBER(Formações!$C$11),A498&gt;=Formações!$C$11),Formações!$B$11,0),IF(AND(ISNUMBER(Formações!$C$12),A498&gt;=Formações!$C$12),Formações!$B$12,0))</f>
        <v>0</v>
      </c>
      <c r="E498">
        <v>31</v>
      </c>
      <c r="F498" s="8">
        <f t="shared" si="7"/>
        <v>0</v>
      </c>
    </row>
    <row r="499" spans="1:6">
      <c r="A499" s="1">
        <v>45053</v>
      </c>
      <c r="B499" s="16">
        <v>45047</v>
      </c>
      <c r="C499" s="8">
        <f>IFERROR(LOOKUP(2,1/((Vencimentos!$B$8:$B$37&lt;=A499)*(Vencimentos!$B$8:$B$37&lt;&gt;"")*(Vencimentos!$C$8:$C$37&lt;&gt;"")),Vencimentos!$C$8:$C$37),0)</f>
        <v>0</v>
      </c>
      <c r="D499" s="10">
        <f>MAX(IF(AND(ISNUMBER(Formações!$C$8),A499&gt;=Formações!$C$8),Formações!$B$8,0),IF(AND(ISNUMBER(Formações!$C$9),A499&gt;=Formações!$C$9),Formações!$B$9,0),IF(AND(ISNUMBER(Formações!$C$10),A499&gt;=Formações!$C$10),Formações!$B$10,0),IF(AND(ISNUMBER(Formações!$C$11),A499&gt;=Formações!$C$11),Formações!$B$11,0),IF(AND(ISNUMBER(Formações!$C$12),A499&gt;=Formações!$C$12),Formações!$B$12,0))</f>
        <v>0</v>
      </c>
      <c r="E499">
        <v>31</v>
      </c>
      <c r="F499" s="8">
        <f t="shared" si="7"/>
        <v>0</v>
      </c>
    </row>
    <row r="500" spans="1:6">
      <c r="A500" s="1">
        <v>45054</v>
      </c>
      <c r="B500" s="16">
        <v>45047</v>
      </c>
      <c r="C500" s="8">
        <f>IFERROR(LOOKUP(2,1/((Vencimentos!$B$8:$B$37&lt;=A500)*(Vencimentos!$B$8:$B$37&lt;&gt;"")*(Vencimentos!$C$8:$C$37&lt;&gt;"")),Vencimentos!$C$8:$C$37),0)</f>
        <v>0</v>
      </c>
      <c r="D500" s="10">
        <f>MAX(IF(AND(ISNUMBER(Formações!$C$8),A500&gt;=Formações!$C$8),Formações!$B$8,0),IF(AND(ISNUMBER(Formações!$C$9),A500&gt;=Formações!$C$9),Formações!$B$9,0),IF(AND(ISNUMBER(Formações!$C$10),A500&gt;=Formações!$C$10),Formações!$B$10,0),IF(AND(ISNUMBER(Formações!$C$11),A500&gt;=Formações!$C$11),Formações!$B$11,0),IF(AND(ISNUMBER(Formações!$C$12),A500&gt;=Formações!$C$12),Formações!$B$12,0))</f>
        <v>0</v>
      </c>
      <c r="E500">
        <v>31</v>
      </c>
      <c r="F500" s="8">
        <f t="shared" si="7"/>
        <v>0</v>
      </c>
    </row>
    <row r="501" spans="1:6">
      <c r="A501" s="1">
        <v>45055</v>
      </c>
      <c r="B501" s="16">
        <v>45047</v>
      </c>
      <c r="C501" s="8">
        <f>IFERROR(LOOKUP(2,1/((Vencimentos!$B$8:$B$37&lt;=A501)*(Vencimentos!$B$8:$B$37&lt;&gt;"")*(Vencimentos!$C$8:$C$37&lt;&gt;"")),Vencimentos!$C$8:$C$37),0)</f>
        <v>0</v>
      </c>
      <c r="D501" s="10">
        <f>MAX(IF(AND(ISNUMBER(Formações!$C$8),A501&gt;=Formações!$C$8),Formações!$B$8,0),IF(AND(ISNUMBER(Formações!$C$9),A501&gt;=Formações!$C$9),Formações!$B$9,0),IF(AND(ISNUMBER(Formações!$C$10),A501&gt;=Formações!$C$10),Formações!$B$10,0),IF(AND(ISNUMBER(Formações!$C$11),A501&gt;=Formações!$C$11),Formações!$B$11,0),IF(AND(ISNUMBER(Formações!$C$12),A501&gt;=Formações!$C$12),Formações!$B$12,0))</f>
        <v>0</v>
      </c>
      <c r="E501">
        <v>31</v>
      </c>
      <c r="F501" s="8">
        <f t="shared" si="7"/>
        <v>0</v>
      </c>
    </row>
    <row r="502" spans="1:6">
      <c r="A502" s="1">
        <v>45056</v>
      </c>
      <c r="B502" s="16">
        <v>45047</v>
      </c>
      <c r="C502" s="8">
        <f>IFERROR(LOOKUP(2,1/((Vencimentos!$B$8:$B$37&lt;=A502)*(Vencimentos!$B$8:$B$37&lt;&gt;"")*(Vencimentos!$C$8:$C$37&lt;&gt;"")),Vencimentos!$C$8:$C$37),0)</f>
        <v>0</v>
      </c>
      <c r="D502" s="10">
        <f>MAX(IF(AND(ISNUMBER(Formações!$C$8),A502&gt;=Formações!$C$8),Formações!$B$8,0),IF(AND(ISNUMBER(Formações!$C$9),A502&gt;=Formações!$C$9),Formações!$B$9,0),IF(AND(ISNUMBER(Formações!$C$10),A502&gt;=Formações!$C$10),Formações!$B$10,0),IF(AND(ISNUMBER(Formações!$C$11),A502&gt;=Formações!$C$11),Formações!$B$11,0),IF(AND(ISNUMBER(Formações!$C$12),A502&gt;=Formações!$C$12),Formações!$B$12,0))</f>
        <v>0</v>
      </c>
      <c r="E502">
        <v>31</v>
      </c>
      <c r="F502" s="8">
        <f t="shared" si="7"/>
        <v>0</v>
      </c>
    </row>
    <row r="503" spans="1:6">
      <c r="A503" s="1">
        <v>45057</v>
      </c>
      <c r="B503" s="16">
        <v>45047</v>
      </c>
      <c r="C503" s="8">
        <f>IFERROR(LOOKUP(2,1/((Vencimentos!$B$8:$B$37&lt;=A503)*(Vencimentos!$B$8:$B$37&lt;&gt;"")*(Vencimentos!$C$8:$C$37&lt;&gt;"")),Vencimentos!$C$8:$C$37),0)</f>
        <v>0</v>
      </c>
      <c r="D503" s="10">
        <f>MAX(IF(AND(ISNUMBER(Formações!$C$8),A503&gt;=Formações!$C$8),Formações!$B$8,0),IF(AND(ISNUMBER(Formações!$C$9),A503&gt;=Formações!$C$9),Formações!$B$9,0),IF(AND(ISNUMBER(Formações!$C$10),A503&gt;=Formações!$C$10),Formações!$B$10,0),IF(AND(ISNUMBER(Formações!$C$11),A503&gt;=Formações!$C$11),Formações!$B$11,0),IF(AND(ISNUMBER(Formações!$C$12),A503&gt;=Formações!$C$12),Formações!$B$12,0))</f>
        <v>0</v>
      </c>
      <c r="E503">
        <v>31</v>
      </c>
      <c r="F503" s="8">
        <f t="shared" si="7"/>
        <v>0</v>
      </c>
    </row>
    <row r="504" spans="1:6">
      <c r="A504" s="1">
        <v>45058</v>
      </c>
      <c r="B504" s="16">
        <v>45047</v>
      </c>
      <c r="C504" s="8">
        <f>IFERROR(LOOKUP(2,1/((Vencimentos!$B$8:$B$37&lt;=A504)*(Vencimentos!$B$8:$B$37&lt;&gt;"")*(Vencimentos!$C$8:$C$37&lt;&gt;"")),Vencimentos!$C$8:$C$37),0)</f>
        <v>0</v>
      </c>
      <c r="D504" s="10">
        <f>MAX(IF(AND(ISNUMBER(Formações!$C$8),A504&gt;=Formações!$C$8),Formações!$B$8,0),IF(AND(ISNUMBER(Formações!$C$9),A504&gt;=Formações!$C$9),Formações!$B$9,0),IF(AND(ISNUMBER(Formações!$C$10),A504&gt;=Formações!$C$10),Formações!$B$10,0),IF(AND(ISNUMBER(Formações!$C$11),A504&gt;=Formações!$C$11),Formações!$B$11,0),IF(AND(ISNUMBER(Formações!$C$12),A504&gt;=Formações!$C$12),Formações!$B$12,0))</f>
        <v>0</v>
      </c>
      <c r="E504">
        <v>31</v>
      </c>
      <c r="F504" s="8">
        <f t="shared" si="7"/>
        <v>0</v>
      </c>
    </row>
    <row r="505" spans="1:6">
      <c r="A505" s="1">
        <v>45059</v>
      </c>
      <c r="B505" s="16">
        <v>45047</v>
      </c>
      <c r="C505" s="8">
        <f>IFERROR(LOOKUP(2,1/((Vencimentos!$B$8:$B$37&lt;=A505)*(Vencimentos!$B$8:$B$37&lt;&gt;"")*(Vencimentos!$C$8:$C$37&lt;&gt;"")),Vencimentos!$C$8:$C$37),0)</f>
        <v>0</v>
      </c>
      <c r="D505" s="10">
        <f>MAX(IF(AND(ISNUMBER(Formações!$C$8),A505&gt;=Formações!$C$8),Formações!$B$8,0),IF(AND(ISNUMBER(Formações!$C$9),A505&gt;=Formações!$C$9),Formações!$B$9,0),IF(AND(ISNUMBER(Formações!$C$10),A505&gt;=Formações!$C$10),Formações!$B$10,0),IF(AND(ISNUMBER(Formações!$C$11),A505&gt;=Formações!$C$11),Formações!$B$11,0),IF(AND(ISNUMBER(Formações!$C$12),A505&gt;=Formações!$C$12),Formações!$B$12,0))</f>
        <v>0</v>
      </c>
      <c r="E505">
        <v>31</v>
      </c>
      <c r="F505" s="8">
        <f t="shared" si="7"/>
        <v>0</v>
      </c>
    </row>
    <row r="506" spans="1:6">
      <c r="A506" s="1">
        <v>45060</v>
      </c>
      <c r="B506" s="16">
        <v>45047</v>
      </c>
      <c r="C506" s="8">
        <f>IFERROR(LOOKUP(2,1/((Vencimentos!$B$8:$B$37&lt;=A506)*(Vencimentos!$B$8:$B$37&lt;&gt;"")*(Vencimentos!$C$8:$C$37&lt;&gt;"")),Vencimentos!$C$8:$C$37),0)</f>
        <v>0</v>
      </c>
      <c r="D506" s="10">
        <f>MAX(IF(AND(ISNUMBER(Formações!$C$8),A506&gt;=Formações!$C$8),Formações!$B$8,0),IF(AND(ISNUMBER(Formações!$C$9),A506&gt;=Formações!$C$9),Formações!$B$9,0),IF(AND(ISNUMBER(Formações!$C$10),A506&gt;=Formações!$C$10),Formações!$B$10,0),IF(AND(ISNUMBER(Formações!$C$11),A506&gt;=Formações!$C$11),Formações!$B$11,0),IF(AND(ISNUMBER(Formações!$C$12),A506&gt;=Formações!$C$12),Formações!$B$12,0))</f>
        <v>0</v>
      </c>
      <c r="E506">
        <v>31</v>
      </c>
      <c r="F506" s="8">
        <f t="shared" si="7"/>
        <v>0</v>
      </c>
    </row>
    <row r="507" spans="1:6">
      <c r="A507" s="1">
        <v>45061</v>
      </c>
      <c r="B507" s="16">
        <v>45047</v>
      </c>
      <c r="C507" s="8">
        <f>IFERROR(LOOKUP(2,1/((Vencimentos!$B$8:$B$37&lt;=A507)*(Vencimentos!$B$8:$B$37&lt;&gt;"")*(Vencimentos!$C$8:$C$37&lt;&gt;"")),Vencimentos!$C$8:$C$37),0)</f>
        <v>0</v>
      </c>
      <c r="D507" s="10">
        <f>MAX(IF(AND(ISNUMBER(Formações!$C$8),A507&gt;=Formações!$C$8),Formações!$B$8,0),IF(AND(ISNUMBER(Formações!$C$9),A507&gt;=Formações!$C$9),Formações!$B$9,0),IF(AND(ISNUMBER(Formações!$C$10),A507&gt;=Formações!$C$10),Formações!$B$10,0),IF(AND(ISNUMBER(Formações!$C$11),A507&gt;=Formações!$C$11),Formações!$B$11,0),IF(AND(ISNUMBER(Formações!$C$12),A507&gt;=Formações!$C$12),Formações!$B$12,0))</f>
        <v>0</v>
      </c>
      <c r="E507">
        <v>31</v>
      </c>
      <c r="F507" s="8">
        <f t="shared" si="7"/>
        <v>0</v>
      </c>
    </row>
    <row r="508" spans="1:6">
      <c r="A508" s="1">
        <v>45062</v>
      </c>
      <c r="B508" s="16">
        <v>45047</v>
      </c>
      <c r="C508" s="8">
        <f>IFERROR(LOOKUP(2,1/((Vencimentos!$B$8:$B$37&lt;=A508)*(Vencimentos!$B$8:$B$37&lt;&gt;"")*(Vencimentos!$C$8:$C$37&lt;&gt;"")),Vencimentos!$C$8:$C$37),0)</f>
        <v>0</v>
      </c>
      <c r="D508" s="10">
        <f>MAX(IF(AND(ISNUMBER(Formações!$C$8),A508&gt;=Formações!$C$8),Formações!$B$8,0),IF(AND(ISNUMBER(Formações!$C$9),A508&gt;=Formações!$C$9),Formações!$B$9,0),IF(AND(ISNUMBER(Formações!$C$10),A508&gt;=Formações!$C$10),Formações!$B$10,0),IF(AND(ISNUMBER(Formações!$C$11),A508&gt;=Formações!$C$11),Formações!$B$11,0),IF(AND(ISNUMBER(Formações!$C$12),A508&gt;=Formações!$C$12),Formações!$B$12,0))</f>
        <v>0</v>
      </c>
      <c r="E508">
        <v>31</v>
      </c>
      <c r="F508" s="8">
        <f t="shared" si="7"/>
        <v>0</v>
      </c>
    </row>
    <row r="509" spans="1:6">
      <c r="A509" s="1">
        <v>45063</v>
      </c>
      <c r="B509" s="16">
        <v>45047</v>
      </c>
      <c r="C509" s="8">
        <f>IFERROR(LOOKUP(2,1/((Vencimentos!$B$8:$B$37&lt;=A509)*(Vencimentos!$B$8:$B$37&lt;&gt;"")*(Vencimentos!$C$8:$C$37&lt;&gt;"")),Vencimentos!$C$8:$C$37),0)</f>
        <v>0</v>
      </c>
      <c r="D509" s="10">
        <f>MAX(IF(AND(ISNUMBER(Formações!$C$8),A509&gt;=Formações!$C$8),Formações!$B$8,0),IF(AND(ISNUMBER(Formações!$C$9),A509&gt;=Formações!$C$9),Formações!$B$9,0),IF(AND(ISNUMBER(Formações!$C$10),A509&gt;=Formações!$C$10),Formações!$B$10,0),IF(AND(ISNUMBER(Formações!$C$11),A509&gt;=Formações!$C$11),Formações!$B$11,0),IF(AND(ISNUMBER(Formações!$C$12),A509&gt;=Formações!$C$12),Formações!$B$12,0))</f>
        <v>0</v>
      </c>
      <c r="E509">
        <v>31</v>
      </c>
      <c r="F509" s="8">
        <f t="shared" si="7"/>
        <v>0</v>
      </c>
    </row>
    <row r="510" spans="1:6">
      <c r="A510" s="1">
        <v>45064</v>
      </c>
      <c r="B510" s="16">
        <v>45047</v>
      </c>
      <c r="C510" s="8">
        <f>IFERROR(LOOKUP(2,1/((Vencimentos!$B$8:$B$37&lt;=A510)*(Vencimentos!$B$8:$B$37&lt;&gt;"")*(Vencimentos!$C$8:$C$37&lt;&gt;"")),Vencimentos!$C$8:$C$37),0)</f>
        <v>0</v>
      </c>
      <c r="D510" s="10">
        <f>MAX(IF(AND(ISNUMBER(Formações!$C$8),A510&gt;=Formações!$C$8),Formações!$B$8,0),IF(AND(ISNUMBER(Formações!$C$9),A510&gt;=Formações!$C$9),Formações!$B$9,0),IF(AND(ISNUMBER(Formações!$C$10),A510&gt;=Formações!$C$10),Formações!$B$10,0),IF(AND(ISNUMBER(Formações!$C$11),A510&gt;=Formações!$C$11),Formações!$B$11,0),IF(AND(ISNUMBER(Formações!$C$12),A510&gt;=Formações!$C$12),Formações!$B$12,0))</f>
        <v>0</v>
      </c>
      <c r="E510">
        <v>31</v>
      </c>
      <c r="F510" s="8">
        <f t="shared" si="7"/>
        <v>0</v>
      </c>
    </row>
    <row r="511" spans="1:6">
      <c r="A511" s="1">
        <v>45065</v>
      </c>
      <c r="B511" s="16">
        <v>45047</v>
      </c>
      <c r="C511" s="8">
        <f>IFERROR(LOOKUP(2,1/((Vencimentos!$B$8:$B$37&lt;=A511)*(Vencimentos!$B$8:$B$37&lt;&gt;"")*(Vencimentos!$C$8:$C$37&lt;&gt;"")),Vencimentos!$C$8:$C$37),0)</f>
        <v>0</v>
      </c>
      <c r="D511" s="10">
        <f>MAX(IF(AND(ISNUMBER(Formações!$C$8),A511&gt;=Formações!$C$8),Formações!$B$8,0),IF(AND(ISNUMBER(Formações!$C$9),A511&gt;=Formações!$C$9),Formações!$B$9,0),IF(AND(ISNUMBER(Formações!$C$10),A511&gt;=Formações!$C$10),Formações!$B$10,0),IF(AND(ISNUMBER(Formações!$C$11),A511&gt;=Formações!$C$11),Formações!$B$11,0),IF(AND(ISNUMBER(Formações!$C$12),A511&gt;=Formações!$C$12),Formações!$B$12,0))</f>
        <v>0</v>
      </c>
      <c r="E511">
        <v>31</v>
      </c>
      <c r="F511" s="8">
        <f t="shared" si="7"/>
        <v>0</v>
      </c>
    </row>
    <row r="512" spans="1:6">
      <c r="A512" s="1">
        <v>45066</v>
      </c>
      <c r="B512" s="16">
        <v>45047</v>
      </c>
      <c r="C512" s="8">
        <f>IFERROR(LOOKUP(2,1/((Vencimentos!$B$8:$B$37&lt;=A512)*(Vencimentos!$B$8:$B$37&lt;&gt;"")*(Vencimentos!$C$8:$C$37&lt;&gt;"")),Vencimentos!$C$8:$C$37),0)</f>
        <v>0</v>
      </c>
      <c r="D512" s="10">
        <f>MAX(IF(AND(ISNUMBER(Formações!$C$8),A512&gt;=Formações!$C$8),Formações!$B$8,0),IF(AND(ISNUMBER(Formações!$C$9),A512&gt;=Formações!$C$9),Formações!$B$9,0),IF(AND(ISNUMBER(Formações!$C$10),A512&gt;=Formações!$C$10),Formações!$B$10,0),IF(AND(ISNUMBER(Formações!$C$11),A512&gt;=Formações!$C$11),Formações!$B$11,0),IF(AND(ISNUMBER(Formações!$C$12),A512&gt;=Formações!$C$12),Formações!$B$12,0))</f>
        <v>0</v>
      </c>
      <c r="E512">
        <v>31</v>
      </c>
      <c r="F512" s="8">
        <f t="shared" si="7"/>
        <v>0</v>
      </c>
    </row>
    <row r="513" spans="1:6">
      <c r="A513" s="1">
        <v>45067</v>
      </c>
      <c r="B513" s="16">
        <v>45047</v>
      </c>
      <c r="C513" s="8">
        <f>IFERROR(LOOKUP(2,1/((Vencimentos!$B$8:$B$37&lt;=A513)*(Vencimentos!$B$8:$B$37&lt;&gt;"")*(Vencimentos!$C$8:$C$37&lt;&gt;"")),Vencimentos!$C$8:$C$37),0)</f>
        <v>0</v>
      </c>
      <c r="D513" s="10">
        <f>MAX(IF(AND(ISNUMBER(Formações!$C$8),A513&gt;=Formações!$C$8),Formações!$B$8,0),IF(AND(ISNUMBER(Formações!$C$9),A513&gt;=Formações!$C$9),Formações!$B$9,0),IF(AND(ISNUMBER(Formações!$C$10),A513&gt;=Formações!$C$10),Formações!$B$10,0),IF(AND(ISNUMBER(Formações!$C$11),A513&gt;=Formações!$C$11),Formações!$B$11,0),IF(AND(ISNUMBER(Formações!$C$12),A513&gt;=Formações!$C$12),Formações!$B$12,0))</f>
        <v>0</v>
      </c>
      <c r="E513">
        <v>31</v>
      </c>
      <c r="F513" s="8">
        <f t="shared" si="7"/>
        <v>0</v>
      </c>
    </row>
    <row r="514" spans="1:6">
      <c r="A514" s="1">
        <v>45068</v>
      </c>
      <c r="B514" s="16">
        <v>45047</v>
      </c>
      <c r="C514" s="8">
        <f>IFERROR(LOOKUP(2,1/((Vencimentos!$B$8:$B$37&lt;=A514)*(Vencimentos!$B$8:$B$37&lt;&gt;"")*(Vencimentos!$C$8:$C$37&lt;&gt;"")),Vencimentos!$C$8:$C$37),0)</f>
        <v>0</v>
      </c>
      <c r="D514" s="10">
        <f>MAX(IF(AND(ISNUMBER(Formações!$C$8),A514&gt;=Formações!$C$8),Formações!$B$8,0),IF(AND(ISNUMBER(Formações!$C$9),A514&gt;=Formações!$C$9),Formações!$B$9,0),IF(AND(ISNUMBER(Formações!$C$10),A514&gt;=Formações!$C$10),Formações!$B$10,0),IF(AND(ISNUMBER(Formações!$C$11),A514&gt;=Formações!$C$11),Formações!$B$11,0),IF(AND(ISNUMBER(Formações!$C$12),A514&gt;=Formações!$C$12),Formações!$B$12,0))</f>
        <v>0</v>
      </c>
      <c r="E514">
        <v>31</v>
      </c>
      <c r="F514" s="8">
        <f t="shared" si="7"/>
        <v>0</v>
      </c>
    </row>
    <row r="515" spans="1:6">
      <c r="A515" s="1">
        <v>45069</v>
      </c>
      <c r="B515" s="16">
        <v>45047</v>
      </c>
      <c r="C515" s="8">
        <f>IFERROR(LOOKUP(2,1/((Vencimentos!$B$8:$B$37&lt;=A515)*(Vencimentos!$B$8:$B$37&lt;&gt;"")*(Vencimentos!$C$8:$C$37&lt;&gt;"")),Vencimentos!$C$8:$C$37),0)</f>
        <v>0</v>
      </c>
      <c r="D515" s="10">
        <f>MAX(IF(AND(ISNUMBER(Formações!$C$8),A515&gt;=Formações!$C$8),Formações!$B$8,0),IF(AND(ISNUMBER(Formações!$C$9),A515&gt;=Formações!$C$9),Formações!$B$9,0),IF(AND(ISNUMBER(Formações!$C$10),A515&gt;=Formações!$C$10),Formações!$B$10,0),IF(AND(ISNUMBER(Formações!$C$11),A515&gt;=Formações!$C$11),Formações!$B$11,0),IF(AND(ISNUMBER(Formações!$C$12),A515&gt;=Formações!$C$12),Formações!$B$12,0))</f>
        <v>0</v>
      </c>
      <c r="E515">
        <v>31</v>
      </c>
      <c r="F515" s="8">
        <f t="shared" si="7"/>
        <v>0</v>
      </c>
    </row>
    <row r="516" spans="1:6">
      <c r="A516" s="1">
        <v>45070</v>
      </c>
      <c r="B516" s="16">
        <v>45047</v>
      </c>
      <c r="C516" s="8">
        <f>IFERROR(LOOKUP(2,1/((Vencimentos!$B$8:$B$37&lt;=A516)*(Vencimentos!$B$8:$B$37&lt;&gt;"")*(Vencimentos!$C$8:$C$37&lt;&gt;"")),Vencimentos!$C$8:$C$37),0)</f>
        <v>0</v>
      </c>
      <c r="D516" s="10">
        <f>MAX(IF(AND(ISNUMBER(Formações!$C$8),A516&gt;=Formações!$C$8),Formações!$B$8,0),IF(AND(ISNUMBER(Formações!$C$9),A516&gt;=Formações!$C$9),Formações!$B$9,0),IF(AND(ISNUMBER(Formações!$C$10),A516&gt;=Formações!$C$10),Formações!$B$10,0),IF(AND(ISNUMBER(Formações!$C$11),A516&gt;=Formações!$C$11),Formações!$B$11,0),IF(AND(ISNUMBER(Formações!$C$12),A516&gt;=Formações!$C$12),Formações!$B$12,0))</f>
        <v>0</v>
      </c>
      <c r="E516">
        <v>31</v>
      </c>
      <c r="F516" s="8">
        <f t="shared" si="7"/>
        <v>0</v>
      </c>
    </row>
    <row r="517" spans="1:6">
      <c r="A517" s="1">
        <v>45071</v>
      </c>
      <c r="B517" s="16">
        <v>45047</v>
      </c>
      <c r="C517" s="8">
        <f>IFERROR(LOOKUP(2,1/((Vencimentos!$B$8:$B$37&lt;=A517)*(Vencimentos!$B$8:$B$37&lt;&gt;"")*(Vencimentos!$C$8:$C$37&lt;&gt;"")),Vencimentos!$C$8:$C$37),0)</f>
        <v>0</v>
      </c>
      <c r="D517" s="10">
        <f>MAX(IF(AND(ISNUMBER(Formações!$C$8),A517&gt;=Formações!$C$8),Formações!$B$8,0),IF(AND(ISNUMBER(Formações!$C$9),A517&gt;=Formações!$C$9),Formações!$B$9,0),IF(AND(ISNUMBER(Formações!$C$10),A517&gt;=Formações!$C$10),Formações!$B$10,0),IF(AND(ISNUMBER(Formações!$C$11),A517&gt;=Formações!$C$11),Formações!$B$11,0),IF(AND(ISNUMBER(Formações!$C$12),A517&gt;=Formações!$C$12),Formações!$B$12,0))</f>
        <v>0</v>
      </c>
      <c r="E517">
        <v>31</v>
      </c>
      <c r="F517" s="8">
        <f t="shared" si="7"/>
        <v>0</v>
      </c>
    </row>
    <row r="518" spans="1:6">
      <c r="A518" s="1">
        <v>45072</v>
      </c>
      <c r="B518" s="16">
        <v>45047</v>
      </c>
      <c r="C518" s="8">
        <f>IFERROR(LOOKUP(2,1/((Vencimentos!$B$8:$B$37&lt;=A518)*(Vencimentos!$B$8:$B$37&lt;&gt;"")*(Vencimentos!$C$8:$C$37&lt;&gt;"")),Vencimentos!$C$8:$C$37),0)</f>
        <v>0</v>
      </c>
      <c r="D518" s="10">
        <f>MAX(IF(AND(ISNUMBER(Formações!$C$8),A518&gt;=Formações!$C$8),Formações!$B$8,0),IF(AND(ISNUMBER(Formações!$C$9),A518&gt;=Formações!$C$9),Formações!$B$9,0),IF(AND(ISNUMBER(Formações!$C$10),A518&gt;=Formações!$C$10),Formações!$B$10,0),IF(AND(ISNUMBER(Formações!$C$11),A518&gt;=Formações!$C$11),Formações!$B$11,0),IF(AND(ISNUMBER(Formações!$C$12),A518&gt;=Formações!$C$12),Formações!$B$12,0))</f>
        <v>0</v>
      </c>
      <c r="E518">
        <v>31</v>
      </c>
      <c r="F518" s="8">
        <f t="shared" si="7"/>
        <v>0</v>
      </c>
    </row>
    <row r="519" spans="1:6">
      <c r="A519" s="1">
        <v>45073</v>
      </c>
      <c r="B519" s="16">
        <v>45047</v>
      </c>
      <c r="C519" s="8">
        <f>IFERROR(LOOKUP(2,1/((Vencimentos!$B$8:$B$37&lt;=A519)*(Vencimentos!$B$8:$B$37&lt;&gt;"")*(Vencimentos!$C$8:$C$37&lt;&gt;"")),Vencimentos!$C$8:$C$37),0)</f>
        <v>0</v>
      </c>
      <c r="D519" s="10">
        <f>MAX(IF(AND(ISNUMBER(Formações!$C$8),A519&gt;=Formações!$C$8),Formações!$B$8,0),IF(AND(ISNUMBER(Formações!$C$9),A519&gt;=Formações!$C$9),Formações!$B$9,0),IF(AND(ISNUMBER(Formações!$C$10),A519&gt;=Formações!$C$10),Formações!$B$10,0),IF(AND(ISNUMBER(Formações!$C$11),A519&gt;=Formações!$C$11),Formações!$B$11,0),IF(AND(ISNUMBER(Formações!$C$12),A519&gt;=Formações!$C$12),Formações!$B$12,0))</f>
        <v>0</v>
      </c>
      <c r="E519">
        <v>31</v>
      </c>
      <c r="F519" s="8">
        <f t="shared" si="7"/>
        <v>0</v>
      </c>
    </row>
    <row r="520" spans="1:6">
      <c r="A520" s="1">
        <v>45074</v>
      </c>
      <c r="B520" s="16">
        <v>45047</v>
      </c>
      <c r="C520" s="8">
        <f>IFERROR(LOOKUP(2,1/((Vencimentos!$B$8:$B$37&lt;=A520)*(Vencimentos!$B$8:$B$37&lt;&gt;"")*(Vencimentos!$C$8:$C$37&lt;&gt;"")),Vencimentos!$C$8:$C$37),0)</f>
        <v>0</v>
      </c>
      <c r="D520" s="10">
        <f>MAX(IF(AND(ISNUMBER(Formações!$C$8),A520&gt;=Formações!$C$8),Formações!$B$8,0),IF(AND(ISNUMBER(Formações!$C$9),A520&gt;=Formações!$C$9),Formações!$B$9,0),IF(AND(ISNUMBER(Formações!$C$10),A520&gt;=Formações!$C$10),Formações!$B$10,0),IF(AND(ISNUMBER(Formações!$C$11),A520&gt;=Formações!$C$11),Formações!$B$11,0),IF(AND(ISNUMBER(Formações!$C$12),A520&gt;=Formações!$C$12),Formações!$B$12,0))</f>
        <v>0</v>
      </c>
      <c r="E520">
        <v>31</v>
      </c>
      <c r="F520" s="8">
        <f t="shared" ref="F520:F583" si="8">IF(OR(C520&lt;=0,D520&lt;=0),0,C520*D520/E520)</f>
        <v>0</v>
      </c>
    </row>
    <row r="521" spans="1:6">
      <c r="A521" s="1">
        <v>45075</v>
      </c>
      <c r="B521" s="16">
        <v>45047</v>
      </c>
      <c r="C521" s="8">
        <f>IFERROR(LOOKUP(2,1/((Vencimentos!$B$8:$B$37&lt;=A521)*(Vencimentos!$B$8:$B$37&lt;&gt;"")*(Vencimentos!$C$8:$C$37&lt;&gt;"")),Vencimentos!$C$8:$C$37),0)</f>
        <v>0</v>
      </c>
      <c r="D521" s="10">
        <f>MAX(IF(AND(ISNUMBER(Formações!$C$8),A521&gt;=Formações!$C$8),Formações!$B$8,0),IF(AND(ISNUMBER(Formações!$C$9),A521&gt;=Formações!$C$9),Formações!$B$9,0),IF(AND(ISNUMBER(Formações!$C$10),A521&gt;=Formações!$C$10),Formações!$B$10,0),IF(AND(ISNUMBER(Formações!$C$11),A521&gt;=Formações!$C$11),Formações!$B$11,0),IF(AND(ISNUMBER(Formações!$C$12),A521&gt;=Formações!$C$12),Formações!$B$12,0))</f>
        <v>0</v>
      </c>
      <c r="E521">
        <v>31</v>
      </c>
      <c r="F521" s="8">
        <f t="shared" si="8"/>
        <v>0</v>
      </c>
    </row>
    <row r="522" spans="1:6">
      <c r="A522" s="1">
        <v>45076</v>
      </c>
      <c r="B522" s="16">
        <v>45047</v>
      </c>
      <c r="C522" s="8">
        <f>IFERROR(LOOKUP(2,1/((Vencimentos!$B$8:$B$37&lt;=A522)*(Vencimentos!$B$8:$B$37&lt;&gt;"")*(Vencimentos!$C$8:$C$37&lt;&gt;"")),Vencimentos!$C$8:$C$37),0)</f>
        <v>0</v>
      </c>
      <c r="D522" s="10">
        <f>MAX(IF(AND(ISNUMBER(Formações!$C$8),A522&gt;=Formações!$C$8),Formações!$B$8,0),IF(AND(ISNUMBER(Formações!$C$9),A522&gt;=Formações!$C$9),Formações!$B$9,0),IF(AND(ISNUMBER(Formações!$C$10),A522&gt;=Formações!$C$10),Formações!$B$10,0),IF(AND(ISNUMBER(Formações!$C$11),A522&gt;=Formações!$C$11),Formações!$B$11,0),IF(AND(ISNUMBER(Formações!$C$12),A522&gt;=Formações!$C$12),Formações!$B$12,0))</f>
        <v>0</v>
      </c>
      <c r="E522">
        <v>31</v>
      </c>
      <c r="F522" s="8">
        <f t="shared" si="8"/>
        <v>0</v>
      </c>
    </row>
    <row r="523" spans="1:6">
      <c r="A523" s="1">
        <v>45077</v>
      </c>
      <c r="B523" s="16">
        <v>45047</v>
      </c>
      <c r="C523" s="8">
        <f>IFERROR(LOOKUP(2,1/((Vencimentos!$B$8:$B$37&lt;=A523)*(Vencimentos!$B$8:$B$37&lt;&gt;"")*(Vencimentos!$C$8:$C$37&lt;&gt;"")),Vencimentos!$C$8:$C$37),0)</f>
        <v>0</v>
      </c>
      <c r="D523" s="10">
        <f>MAX(IF(AND(ISNUMBER(Formações!$C$8),A523&gt;=Formações!$C$8),Formações!$B$8,0),IF(AND(ISNUMBER(Formações!$C$9),A523&gt;=Formações!$C$9),Formações!$B$9,0),IF(AND(ISNUMBER(Formações!$C$10),A523&gt;=Formações!$C$10),Formações!$B$10,0),IF(AND(ISNUMBER(Formações!$C$11),A523&gt;=Formações!$C$11),Formações!$B$11,0),IF(AND(ISNUMBER(Formações!$C$12),A523&gt;=Formações!$C$12),Formações!$B$12,0))</f>
        <v>0</v>
      </c>
      <c r="E523">
        <v>31</v>
      </c>
      <c r="F523" s="8">
        <f t="shared" si="8"/>
        <v>0</v>
      </c>
    </row>
    <row r="524" spans="1:6">
      <c r="A524" s="1">
        <v>45078</v>
      </c>
      <c r="B524" s="16">
        <v>45078</v>
      </c>
      <c r="C524" s="8">
        <f>IFERROR(LOOKUP(2,1/((Vencimentos!$B$8:$B$37&lt;=A524)*(Vencimentos!$B$8:$B$37&lt;&gt;"")*(Vencimentos!$C$8:$C$37&lt;&gt;"")),Vencimentos!$C$8:$C$37),0)</f>
        <v>0</v>
      </c>
      <c r="D524" s="10">
        <f>MAX(IF(AND(ISNUMBER(Formações!$C$8),A524&gt;=Formações!$C$8),Formações!$B$8,0),IF(AND(ISNUMBER(Formações!$C$9),A524&gt;=Formações!$C$9),Formações!$B$9,0),IF(AND(ISNUMBER(Formações!$C$10),A524&gt;=Formações!$C$10),Formações!$B$10,0),IF(AND(ISNUMBER(Formações!$C$11),A524&gt;=Formações!$C$11),Formações!$B$11,0),IF(AND(ISNUMBER(Formações!$C$12),A524&gt;=Formações!$C$12),Formações!$B$12,0))</f>
        <v>0</v>
      </c>
      <c r="E524">
        <v>30</v>
      </c>
      <c r="F524" s="8">
        <f t="shared" si="8"/>
        <v>0</v>
      </c>
    </row>
    <row r="525" spans="1:6">
      <c r="A525" s="1">
        <v>45079</v>
      </c>
      <c r="B525" s="16">
        <v>45078</v>
      </c>
      <c r="C525" s="8">
        <f>IFERROR(LOOKUP(2,1/((Vencimentos!$B$8:$B$37&lt;=A525)*(Vencimentos!$B$8:$B$37&lt;&gt;"")*(Vencimentos!$C$8:$C$37&lt;&gt;"")),Vencimentos!$C$8:$C$37),0)</f>
        <v>0</v>
      </c>
      <c r="D525" s="10">
        <f>MAX(IF(AND(ISNUMBER(Formações!$C$8),A525&gt;=Formações!$C$8),Formações!$B$8,0),IF(AND(ISNUMBER(Formações!$C$9),A525&gt;=Formações!$C$9),Formações!$B$9,0),IF(AND(ISNUMBER(Formações!$C$10),A525&gt;=Formações!$C$10),Formações!$B$10,0),IF(AND(ISNUMBER(Formações!$C$11),A525&gt;=Formações!$C$11),Formações!$B$11,0),IF(AND(ISNUMBER(Formações!$C$12),A525&gt;=Formações!$C$12),Formações!$B$12,0))</f>
        <v>0</v>
      </c>
      <c r="E525">
        <v>30</v>
      </c>
      <c r="F525" s="8">
        <f t="shared" si="8"/>
        <v>0</v>
      </c>
    </row>
    <row r="526" spans="1:6">
      <c r="A526" s="1">
        <v>45080</v>
      </c>
      <c r="B526" s="16">
        <v>45078</v>
      </c>
      <c r="C526" s="8">
        <f>IFERROR(LOOKUP(2,1/((Vencimentos!$B$8:$B$37&lt;=A526)*(Vencimentos!$B$8:$B$37&lt;&gt;"")*(Vencimentos!$C$8:$C$37&lt;&gt;"")),Vencimentos!$C$8:$C$37),0)</f>
        <v>0</v>
      </c>
      <c r="D526" s="10">
        <f>MAX(IF(AND(ISNUMBER(Formações!$C$8),A526&gt;=Formações!$C$8),Formações!$B$8,0),IF(AND(ISNUMBER(Formações!$C$9),A526&gt;=Formações!$C$9),Formações!$B$9,0),IF(AND(ISNUMBER(Formações!$C$10),A526&gt;=Formações!$C$10),Formações!$B$10,0),IF(AND(ISNUMBER(Formações!$C$11),A526&gt;=Formações!$C$11),Formações!$B$11,0),IF(AND(ISNUMBER(Formações!$C$12),A526&gt;=Formações!$C$12),Formações!$B$12,0))</f>
        <v>0</v>
      </c>
      <c r="E526">
        <v>30</v>
      </c>
      <c r="F526" s="8">
        <f t="shared" si="8"/>
        <v>0</v>
      </c>
    </row>
    <row r="527" spans="1:6">
      <c r="A527" s="1">
        <v>45081</v>
      </c>
      <c r="B527" s="16">
        <v>45078</v>
      </c>
      <c r="C527" s="8">
        <f>IFERROR(LOOKUP(2,1/((Vencimentos!$B$8:$B$37&lt;=A527)*(Vencimentos!$B$8:$B$37&lt;&gt;"")*(Vencimentos!$C$8:$C$37&lt;&gt;"")),Vencimentos!$C$8:$C$37),0)</f>
        <v>0</v>
      </c>
      <c r="D527" s="10">
        <f>MAX(IF(AND(ISNUMBER(Formações!$C$8),A527&gt;=Formações!$C$8),Formações!$B$8,0),IF(AND(ISNUMBER(Formações!$C$9),A527&gt;=Formações!$C$9),Formações!$B$9,0),IF(AND(ISNUMBER(Formações!$C$10),A527&gt;=Formações!$C$10),Formações!$B$10,0),IF(AND(ISNUMBER(Formações!$C$11),A527&gt;=Formações!$C$11),Formações!$B$11,0),IF(AND(ISNUMBER(Formações!$C$12),A527&gt;=Formações!$C$12),Formações!$B$12,0))</f>
        <v>0</v>
      </c>
      <c r="E527">
        <v>30</v>
      </c>
      <c r="F527" s="8">
        <f t="shared" si="8"/>
        <v>0</v>
      </c>
    </row>
    <row r="528" spans="1:6">
      <c r="A528" s="1">
        <v>45082</v>
      </c>
      <c r="B528" s="16">
        <v>45078</v>
      </c>
      <c r="C528" s="8">
        <f>IFERROR(LOOKUP(2,1/((Vencimentos!$B$8:$B$37&lt;=A528)*(Vencimentos!$B$8:$B$37&lt;&gt;"")*(Vencimentos!$C$8:$C$37&lt;&gt;"")),Vencimentos!$C$8:$C$37),0)</f>
        <v>0</v>
      </c>
      <c r="D528" s="10">
        <f>MAX(IF(AND(ISNUMBER(Formações!$C$8),A528&gt;=Formações!$C$8),Formações!$B$8,0),IF(AND(ISNUMBER(Formações!$C$9),A528&gt;=Formações!$C$9),Formações!$B$9,0),IF(AND(ISNUMBER(Formações!$C$10),A528&gt;=Formações!$C$10),Formações!$B$10,0),IF(AND(ISNUMBER(Formações!$C$11),A528&gt;=Formações!$C$11),Formações!$B$11,0),IF(AND(ISNUMBER(Formações!$C$12),A528&gt;=Formações!$C$12),Formações!$B$12,0))</f>
        <v>0</v>
      </c>
      <c r="E528">
        <v>30</v>
      </c>
      <c r="F528" s="8">
        <f t="shared" si="8"/>
        <v>0</v>
      </c>
    </row>
    <row r="529" spans="1:6">
      <c r="A529" s="1">
        <v>45083</v>
      </c>
      <c r="B529" s="16">
        <v>45078</v>
      </c>
      <c r="C529" s="8">
        <f>IFERROR(LOOKUP(2,1/((Vencimentos!$B$8:$B$37&lt;=A529)*(Vencimentos!$B$8:$B$37&lt;&gt;"")*(Vencimentos!$C$8:$C$37&lt;&gt;"")),Vencimentos!$C$8:$C$37),0)</f>
        <v>0</v>
      </c>
      <c r="D529" s="10">
        <f>MAX(IF(AND(ISNUMBER(Formações!$C$8),A529&gt;=Formações!$C$8),Formações!$B$8,0),IF(AND(ISNUMBER(Formações!$C$9),A529&gt;=Formações!$C$9),Formações!$B$9,0),IF(AND(ISNUMBER(Formações!$C$10),A529&gt;=Formações!$C$10),Formações!$B$10,0),IF(AND(ISNUMBER(Formações!$C$11),A529&gt;=Formações!$C$11),Formações!$B$11,0),IF(AND(ISNUMBER(Formações!$C$12),A529&gt;=Formações!$C$12),Formações!$B$12,0))</f>
        <v>0</v>
      </c>
      <c r="E529">
        <v>30</v>
      </c>
      <c r="F529" s="8">
        <f t="shared" si="8"/>
        <v>0</v>
      </c>
    </row>
    <row r="530" spans="1:6">
      <c r="A530" s="1">
        <v>45084</v>
      </c>
      <c r="B530" s="16">
        <v>45078</v>
      </c>
      <c r="C530" s="8">
        <f>IFERROR(LOOKUP(2,1/((Vencimentos!$B$8:$B$37&lt;=A530)*(Vencimentos!$B$8:$B$37&lt;&gt;"")*(Vencimentos!$C$8:$C$37&lt;&gt;"")),Vencimentos!$C$8:$C$37),0)</f>
        <v>0</v>
      </c>
      <c r="D530" s="10">
        <f>MAX(IF(AND(ISNUMBER(Formações!$C$8),A530&gt;=Formações!$C$8),Formações!$B$8,0),IF(AND(ISNUMBER(Formações!$C$9),A530&gt;=Formações!$C$9),Formações!$B$9,0),IF(AND(ISNUMBER(Formações!$C$10),A530&gt;=Formações!$C$10),Formações!$B$10,0),IF(AND(ISNUMBER(Formações!$C$11),A530&gt;=Formações!$C$11),Formações!$B$11,0),IF(AND(ISNUMBER(Formações!$C$12),A530&gt;=Formações!$C$12),Formações!$B$12,0))</f>
        <v>0</v>
      </c>
      <c r="E530">
        <v>30</v>
      </c>
      <c r="F530" s="8">
        <f t="shared" si="8"/>
        <v>0</v>
      </c>
    </row>
    <row r="531" spans="1:6">
      <c r="A531" s="1">
        <v>45085</v>
      </c>
      <c r="B531" s="16">
        <v>45078</v>
      </c>
      <c r="C531" s="8">
        <f>IFERROR(LOOKUP(2,1/((Vencimentos!$B$8:$B$37&lt;=A531)*(Vencimentos!$B$8:$B$37&lt;&gt;"")*(Vencimentos!$C$8:$C$37&lt;&gt;"")),Vencimentos!$C$8:$C$37),0)</f>
        <v>0</v>
      </c>
      <c r="D531" s="10">
        <f>MAX(IF(AND(ISNUMBER(Formações!$C$8),A531&gt;=Formações!$C$8),Formações!$B$8,0),IF(AND(ISNUMBER(Formações!$C$9),A531&gt;=Formações!$C$9),Formações!$B$9,0),IF(AND(ISNUMBER(Formações!$C$10),A531&gt;=Formações!$C$10),Formações!$B$10,0),IF(AND(ISNUMBER(Formações!$C$11),A531&gt;=Formações!$C$11),Formações!$B$11,0),IF(AND(ISNUMBER(Formações!$C$12),A531&gt;=Formações!$C$12),Formações!$B$12,0))</f>
        <v>0</v>
      </c>
      <c r="E531">
        <v>30</v>
      </c>
      <c r="F531" s="8">
        <f t="shared" si="8"/>
        <v>0</v>
      </c>
    </row>
    <row r="532" spans="1:6">
      <c r="A532" s="1">
        <v>45086</v>
      </c>
      <c r="B532" s="16">
        <v>45078</v>
      </c>
      <c r="C532" s="8">
        <f>IFERROR(LOOKUP(2,1/((Vencimentos!$B$8:$B$37&lt;=A532)*(Vencimentos!$B$8:$B$37&lt;&gt;"")*(Vencimentos!$C$8:$C$37&lt;&gt;"")),Vencimentos!$C$8:$C$37),0)</f>
        <v>0</v>
      </c>
      <c r="D532" s="10">
        <f>MAX(IF(AND(ISNUMBER(Formações!$C$8),A532&gt;=Formações!$C$8),Formações!$B$8,0),IF(AND(ISNUMBER(Formações!$C$9),A532&gt;=Formações!$C$9),Formações!$B$9,0),IF(AND(ISNUMBER(Formações!$C$10),A532&gt;=Formações!$C$10),Formações!$B$10,0),IF(AND(ISNUMBER(Formações!$C$11),A532&gt;=Formações!$C$11),Formações!$B$11,0),IF(AND(ISNUMBER(Formações!$C$12),A532&gt;=Formações!$C$12),Formações!$B$12,0))</f>
        <v>0</v>
      </c>
      <c r="E532">
        <v>30</v>
      </c>
      <c r="F532" s="8">
        <f t="shared" si="8"/>
        <v>0</v>
      </c>
    </row>
    <row r="533" spans="1:6">
      <c r="A533" s="1">
        <v>45087</v>
      </c>
      <c r="B533" s="16">
        <v>45078</v>
      </c>
      <c r="C533" s="8">
        <f>IFERROR(LOOKUP(2,1/((Vencimentos!$B$8:$B$37&lt;=A533)*(Vencimentos!$B$8:$B$37&lt;&gt;"")*(Vencimentos!$C$8:$C$37&lt;&gt;"")),Vencimentos!$C$8:$C$37),0)</f>
        <v>0</v>
      </c>
      <c r="D533" s="10">
        <f>MAX(IF(AND(ISNUMBER(Formações!$C$8),A533&gt;=Formações!$C$8),Formações!$B$8,0),IF(AND(ISNUMBER(Formações!$C$9),A533&gt;=Formações!$C$9),Formações!$B$9,0),IF(AND(ISNUMBER(Formações!$C$10),A533&gt;=Formações!$C$10),Formações!$B$10,0),IF(AND(ISNUMBER(Formações!$C$11),A533&gt;=Formações!$C$11),Formações!$B$11,0),IF(AND(ISNUMBER(Formações!$C$12),A533&gt;=Formações!$C$12),Formações!$B$12,0))</f>
        <v>0</v>
      </c>
      <c r="E533">
        <v>30</v>
      </c>
      <c r="F533" s="8">
        <f t="shared" si="8"/>
        <v>0</v>
      </c>
    </row>
    <row r="534" spans="1:6">
      <c r="A534" s="1">
        <v>45088</v>
      </c>
      <c r="B534" s="16">
        <v>45078</v>
      </c>
      <c r="C534" s="8">
        <f>IFERROR(LOOKUP(2,1/((Vencimentos!$B$8:$B$37&lt;=A534)*(Vencimentos!$B$8:$B$37&lt;&gt;"")*(Vencimentos!$C$8:$C$37&lt;&gt;"")),Vencimentos!$C$8:$C$37),0)</f>
        <v>0</v>
      </c>
      <c r="D534" s="10">
        <f>MAX(IF(AND(ISNUMBER(Formações!$C$8),A534&gt;=Formações!$C$8),Formações!$B$8,0),IF(AND(ISNUMBER(Formações!$C$9),A534&gt;=Formações!$C$9),Formações!$B$9,0),IF(AND(ISNUMBER(Formações!$C$10),A534&gt;=Formações!$C$10),Formações!$B$10,0),IF(AND(ISNUMBER(Formações!$C$11),A534&gt;=Formações!$C$11),Formações!$B$11,0),IF(AND(ISNUMBER(Formações!$C$12),A534&gt;=Formações!$C$12),Formações!$B$12,0))</f>
        <v>0</v>
      </c>
      <c r="E534">
        <v>30</v>
      </c>
      <c r="F534" s="8">
        <f t="shared" si="8"/>
        <v>0</v>
      </c>
    </row>
    <row r="535" spans="1:6">
      <c r="A535" s="1">
        <v>45089</v>
      </c>
      <c r="B535" s="16">
        <v>45078</v>
      </c>
      <c r="C535" s="8">
        <f>IFERROR(LOOKUP(2,1/((Vencimentos!$B$8:$B$37&lt;=A535)*(Vencimentos!$B$8:$B$37&lt;&gt;"")*(Vencimentos!$C$8:$C$37&lt;&gt;"")),Vencimentos!$C$8:$C$37),0)</f>
        <v>0</v>
      </c>
      <c r="D535" s="10">
        <f>MAX(IF(AND(ISNUMBER(Formações!$C$8),A535&gt;=Formações!$C$8),Formações!$B$8,0),IF(AND(ISNUMBER(Formações!$C$9),A535&gt;=Formações!$C$9),Formações!$B$9,0),IF(AND(ISNUMBER(Formações!$C$10),A535&gt;=Formações!$C$10),Formações!$B$10,0),IF(AND(ISNUMBER(Formações!$C$11),A535&gt;=Formações!$C$11),Formações!$B$11,0),IF(AND(ISNUMBER(Formações!$C$12),A535&gt;=Formações!$C$12),Formações!$B$12,0))</f>
        <v>0</v>
      </c>
      <c r="E535">
        <v>30</v>
      </c>
      <c r="F535" s="8">
        <f t="shared" si="8"/>
        <v>0</v>
      </c>
    </row>
    <row r="536" spans="1:6">
      <c r="A536" s="1">
        <v>45090</v>
      </c>
      <c r="B536" s="16">
        <v>45078</v>
      </c>
      <c r="C536" s="8">
        <f>IFERROR(LOOKUP(2,1/((Vencimentos!$B$8:$B$37&lt;=A536)*(Vencimentos!$B$8:$B$37&lt;&gt;"")*(Vencimentos!$C$8:$C$37&lt;&gt;"")),Vencimentos!$C$8:$C$37),0)</f>
        <v>0</v>
      </c>
      <c r="D536" s="10">
        <f>MAX(IF(AND(ISNUMBER(Formações!$C$8),A536&gt;=Formações!$C$8),Formações!$B$8,0),IF(AND(ISNUMBER(Formações!$C$9),A536&gt;=Formações!$C$9),Formações!$B$9,0),IF(AND(ISNUMBER(Formações!$C$10),A536&gt;=Formações!$C$10),Formações!$B$10,0),IF(AND(ISNUMBER(Formações!$C$11),A536&gt;=Formações!$C$11),Formações!$B$11,0),IF(AND(ISNUMBER(Formações!$C$12),A536&gt;=Formações!$C$12),Formações!$B$12,0))</f>
        <v>0</v>
      </c>
      <c r="E536">
        <v>30</v>
      </c>
      <c r="F536" s="8">
        <f t="shared" si="8"/>
        <v>0</v>
      </c>
    </row>
    <row r="537" spans="1:6">
      <c r="A537" s="1">
        <v>45091</v>
      </c>
      <c r="B537" s="16">
        <v>45078</v>
      </c>
      <c r="C537" s="8">
        <f>IFERROR(LOOKUP(2,1/((Vencimentos!$B$8:$B$37&lt;=A537)*(Vencimentos!$B$8:$B$37&lt;&gt;"")*(Vencimentos!$C$8:$C$37&lt;&gt;"")),Vencimentos!$C$8:$C$37),0)</f>
        <v>0</v>
      </c>
      <c r="D537" s="10">
        <f>MAX(IF(AND(ISNUMBER(Formações!$C$8),A537&gt;=Formações!$C$8),Formações!$B$8,0),IF(AND(ISNUMBER(Formações!$C$9),A537&gt;=Formações!$C$9),Formações!$B$9,0),IF(AND(ISNUMBER(Formações!$C$10),A537&gt;=Formações!$C$10),Formações!$B$10,0),IF(AND(ISNUMBER(Formações!$C$11),A537&gt;=Formações!$C$11),Formações!$B$11,0),IF(AND(ISNUMBER(Formações!$C$12),A537&gt;=Formações!$C$12),Formações!$B$12,0))</f>
        <v>0</v>
      </c>
      <c r="E537">
        <v>30</v>
      </c>
      <c r="F537" s="8">
        <f t="shared" si="8"/>
        <v>0</v>
      </c>
    </row>
    <row r="538" spans="1:6">
      <c r="A538" s="1">
        <v>45092</v>
      </c>
      <c r="B538" s="16">
        <v>45078</v>
      </c>
      <c r="C538" s="8">
        <f>IFERROR(LOOKUP(2,1/((Vencimentos!$B$8:$B$37&lt;=A538)*(Vencimentos!$B$8:$B$37&lt;&gt;"")*(Vencimentos!$C$8:$C$37&lt;&gt;"")),Vencimentos!$C$8:$C$37),0)</f>
        <v>0</v>
      </c>
      <c r="D538" s="10">
        <f>MAX(IF(AND(ISNUMBER(Formações!$C$8),A538&gt;=Formações!$C$8),Formações!$B$8,0),IF(AND(ISNUMBER(Formações!$C$9),A538&gt;=Formações!$C$9),Formações!$B$9,0),IF(AND(ISNUMBER(Formações!$C$10),A538&gt;=Formações!$C$10),Formações!$B$10,0),IF(AND(ISNUMBER(Formações!$C$11),A538&gt;=Formações!$C$11),Formações!$B$11,0),IF(AND(ISNUMBER(Formações!$C$12),A538&gt;=Formações!$C$12),Formações!$B$12,0))</f>
        <v>0</v>
      </c>
      <c r="E538">
        <v>30</v>
      </c>
      <c r="F538" s="8">
        <f t="shared" si="8"/>
        <v>0</v>
      </c>
    </row>
    <row r="539" spans="1:6">
      <c r="A539" s="1">
        <v>45093</v>
      </c>
      <c r="B539" s="16">
        <v>45078</v>
      </c>
      <c r="C539" s="8">
        <f>IFERROR(LOOKUP(2,1/((Vencimentos!$B$8:$B$37&lt;=A539)*(Vencimentos!$B$8:$B$37&lt;&gt;"")*(Vencimentos!$C$8:$C$37&lt;&gt;"")),Vencimentos!$C$8:$C$37),0)</f>
        <v>0</v>
      </c>
      <c r="D539" s="10">
        <f>MAX(IF(AND(ISNUMBER(Formações!$C$8),A539&gt;=Formações!$C$8),Formações!$B$8,0),IF(AND(ISNUMBER(Formações!$C$9),A539&gt;=Formações!$C$9),Formações!$B$9,0),IF(AND(ISNUMBER(Formações!$C$10),A539&gt;=Formações!$C$10),Formações!$B$10,0),IF(AND(ISNUMBER(Formações!$C$11),A539&gt;=Formações!$C$11),Formações!$B$11,0),IF(AND(ISNUMBER(Formações!$C$12),A539&gt;=Formações!$C$12),Formações!$B$12,0))</f>
        <v>0</v>
      </c>
      <c r="E539">
        <v>30</v>
      </c>
      <c r="F539" s="8">
        <f t="shared" si="8"/>
        <v>0</v>
      </c>
    </row>
    <row r="540" spans="1:6">
      <c r="A540" s="1">
        <v>45094</v>
      </c>
      <c r="B540" s="16">
        <v>45078</v>
      </c>
      <c r="C540" s="8">
        <f>IFERROR(LOOKUP(2,1/((Vencimentos!$B$8:$B$37&lt;=A540)*(Vencimentos!$B$8:$B$37&lt;&gt;"")*(Vencimentos!$C$8:$C$37&lt;&gt;"")),Vencimentos!$C$8:$C$37),0)</f>
        <v>0</v>
      </c>
      <c r="D540" s="10">
        <f>MAX(IF(AND(ISNUMBER(Formações!$C$8),A540&gt;=Formações!$C$8),Formações!$B$8,0),IF(AND(ISNUMBER(Formações!$C$9),A540&gt;=Formações!$C$9),Formações!$B$9,0),IF(AND(ISNUMBER(Formações!$C$10),A540&gt;=Formações!$C$10),Formações!$B$10,0),IF(AND(ISNUMBER(Formações!$C$11),A540&gt;=Formações!$C$11),Formações!$B$11,0),IF(AND(ISNUMBER(Formações!$C$12),A540&gt;=Formações!$C$12),Formações!$B$12,0))</f>
        <v>0</v>
      </c>
      <c r="E540">
        <v>30</v>
      </c>
      <c r="F540" s="8">
        <f t="shared" si="8"/>
        <v>0</v>
      </c>
    </row>
    <row r="541" spans="1:6">
      <c r="A541" s="1">
        <v>45095</v>
      </c>
      <c r="B541" s="16">
        <v>45078</v>
      </c>
      <c r="C541" s="8">
        <f>IFERROR(LOOKUP(2,1/((Vencimentos!$B$8:$B$37&lt;=A541)*(Vencimentos!$B$8:$B$37&lt;&gt;"")*(Vencimentos!$C$8:$C$37&lt;&gt;"")),Vencimentos!$C$8:$C$37),0)</f>
        <v>0</v>
      </c>
      <c r="D541" s="10">
        <f>MAX(IF(AND(ISNUMBER(Formações!$C$8),A541&gt;=Formações!$C$8),Formações!$B$8,0),IF(AND(ISNUMBER(Formações!$C$9),A541&gt;=Formações!$C$9),Formações!$B$9,0),IF(AND(ISNUMBER(Formações!$C$10),A541&gt;=Formações!$C$10),Formações!$B$10,0),IF(AND(ISNUMBER(Formações!$C$11),A541&gt;=Formações!$C$11),Formações!$B$11,0),IF(AND(ISNUMBER(Formações!$C$12),A541&gt;=Formações!$C$12),Formações!$B$12,0))</f>
        <v>0</v>
      </c>
      <c r="E541">
        <v>30</v>
      </c>
      <c r="F541" s="8">
        <f t="shared" si="8"/>
        <v>0</v>
      </c>
    </row>
    <row r="542" spans="1:6">
      <c r="A542" s="1">
        <v>45096</v>
      </c>
      <c r="B542" s="16">
        <v>45078</v>
      </c>
      <c r="C542" s="8">
        <f>IFERROR(LOOKUP(2,1/((Vencimentos!$B$8:$B$37&lt;=A542)*(Vencimentos!$B$8:$B$37&lt;&gt;"")*(Vencimentos!$C$8:$C$37&lt;&gt;"")),Vencimentos!$C$8:$C$37),0)</f>
        <v>0</v>
      </c>
      <c r="D542" s="10">
        <f>MAX(IF(AND(ISNUMBER(Formações!$C$8),A542&gt;=Formações!$C$8),Formações!$B$8,0),IF(AND(ISNUMBER(Formações!$C$9),A542&gt;=Formações!$C$9),Formações!$B$9,0),IF(AND(ISNUMBER(Formações!$C$10),A542&gt;=Formações!$C$10),Formações!$B$10,0),IF(AND(ISNUMBER(Formações!$C$11),A542&gt;=Formações!$C$11),Formações!$B$11,0),IF(AND(ISNUMBER(Formações!$C$12),A542&gt;=Formações!$C$12),Formações!$B$12,0))</f>
        <v>0</v>
      </c>
      <c r="E542">
        <v>30</v>
      </c>
      <c r="F542" s="8">
        <f t="shared" si="8"/>
        <v>0</v>
      </c>
    </row>
    <row r="543" spans="1:6">
      <c r="A543" s="1">
        <v>45097</v>
      </c>
      <c r="B543" s="16">
        <v>45078</v>
      </c>
      <c r="C543" s="8">
        <f>IFERROR(LOOKUP(2,1/((Vencimentos!$B$8:$B$37&lt;=A543)*(Vencimentos!$B$8:$B$37&lt;&gt;"")*(Vencimentos!$C$8:$C$37&lt;&gt;"")),Vencimentos!$C$8:$C$37),0)</f>
        <v>0</v>
      </c>
      <c r="D543" s="10">
        <f>MAX(IF(AND(ISNUMBER(Formações!$C$8),A543&gt;=Formações!$C$8),Formações!$B$8,0),IF(AND(ISNUMBER(Formações!$C$9),A543&gt;=Formações!$C$9),Formações!$B$9,0),IF(AND(ISNUMBER(Formações!$C$10),A543&gt;=Formações!$C$10),Formações!$B$10,0),IF(AND(ISNUMBER(Formações!$C$11),A543&gt;=Formações!$C$11),Formações!$B$11,0),IF(AND(ISNUMBER(Formações!$C$12),A543&gt;=Formações!$C$12),Formações!$B$12,0))</f>
        <v>0</v>
      </c>
      <c r="E543">
        <v>30</v>
      </c>
      <c r="F543" s="8">
        <f t="shared" si="8"/>
        <v>0</v>
      </c>
    </row>
    <row r="544" spans="1:6">
      <c r="A544" s="1">
        <v>45098</v>
      </c>
      <c r="B544" s="16">
        <v>45078</v>
      </c>
      <c r="C544" s="8">
        <f>IFERROR(LOOKUP(2,1/((Vencimentos!$B$8:$B$37&lt;=A544)*(Vencimentos!$B$8:$B$37&lt;&gt;"")*(Vencimentos!$C$8:$C$37&lt;&gt;"")),Vencimentos!$C$8:$C$37),0)</f>
        <v>0</v>
      </c>
      <c r="D544" s="10">
        <f>MAX(IF(AND(ISNUMBER(Formações!$C$8),A544&gt;=Formações!$C$8),Formações!$B$8,0),IF(AND(ISNUMBER(Formações!$C$9),A544&gt;=Formações!$C$9),Formações!$B$9,0),IF(AND(ISNUMBER(Formações!$C$10),A544&gt;=Formações!$C$10),Formações!$B$10,0),IF(AND(ISNUMBER(Formações!$C$11),A544&gt;=Formações!$C$11),Formações!$B$11,0),IF(AND(ISNUMBER(Formações!$C$12),A544&gt;=Formações!$C$12),Formações!$B$12,0))</f>
        <v>0</v>
      </c>
      <c r="E544">
        <v>30</v>
      </c>
      <c r="F544" s="8">
        <f t="shared" si="8"/>
        <v>0</v>
      </c>
    </row>
    <row r="545" spans="1:6">
      <c r="A545" s="1">
        <v>45099</v>
      </c>
      <c r="B545" s="16">
        <v>45078</v>
      </c>
      <c r="C545" s="8">
        <f>IFERROR(LOOKUP(2,1/((Vencimentos!$B$8:$B$37&lt;=A545)*(Vencimentos!$B$8:$B$37&lt;&gt;"")*(Vencimentos!$C$8:$C$37&lt;&gt;"")),Vencimentos!$C$8:$C$37),0)</f>
        <v>0</v>
      </c>
      <c r="D545" s="10">
        <f>MAX(IF(AND(ISNUMBER(Formações!$C$8),A545&gt;=Formações!$C$8),Formações!$B$8,0),IF(AND(ISNUMBER(Formações!$C$9),A545&gt;=Formações!$C$9),Formações!$B$9,0),IF(AND(ISNUMBER(Formações!$C$10),A545&gt;=Formações!$C$10),Formações!$B$10,0),IF(AND(ISNUMBER(Formações!$C$11),A545&gt;=Formações!$C$11),Formações!$B$11,0),IF(AND(ISNUMBER(Formações!$C$12),A545&gt;=Formações!$C$12),Formações!$B$12,0))</f>
        <v>0</v>
      </c>
      <c r="E545">
        <v>30</v>
      </c>
      <c r="F545" s="8">
        <f t="shared" si="8"/>
        <v>0</v>
      </c>
    </row>
    <row r="546" spans="1:6">
      <c r="A546" s="1">
        <v>45100</v>
      </c>
      <c r="B546" s="16">
        <v>45078</v>
      </c>
      <c r="C546" s="8">
        <f>IFERROR(LOOKUP(2,1/((Vencimentos!$B$8:$B$37&lt;=A546)*(Vencimentos!$B$8:$B$37&lt;&gt;"")*(Vencimentos!$C$8:$C$37&lt;&gt;"")),Vencimentos!$C$8:$C$37),0)</f>
        <v>0</v>
      </c>
      <c r="D546" s="10">
        <f>MAX(IF(AND(ISNUMBER(Formações!$C$8),A546&gt;=Formações!$C$8),Formações!$B$8,0),IF(AND(ISNUMBER(Formações!$C$9),A546&gt;=Formações!$C$9),Formações!$B$9,0),IF(AND(ISNUMBER(Formações!$C$10),A546&gt;=Formações!$C$10),Formações!$B$10,0),IF(AND(ISNUMBER(Formações!$C$11),A546&gt;=Formações!$C$11),Formações!$B$11,0),IF(AND(ISNUMBER(Formações!$C$12),A546&gt;=Formações!$C$12),Formações!$B$12,0))</f>
        <v>0</v>
      </c>
      <c r="E546">
        <v>30</v>
      </c>
      <c r="F546" s="8">
        <f t="shared" si="8"/>
        <v>0</v>
      </c>
    </row>
    <row r="547" spans="1:6">
      <c r="A547" s="1">
        <v>45101</v>
      </c>
      <c r="B547" s="16">
        <v>45078</v>
      </c>
      <c r="C547" s="8">
        <f>IFERROR(LOOKUP(2,1/((Vencimentos!$B$8:$B$37&lt;=A547)*(Vencimentos!$B$8:$B$37&lt;&gt;"")*(Vencimentos!$C$8:$C$37&lt;&gt;"")),Vencimentos!$C$8:$C$37),0)</f>
        <v>0</v>
      </c>
      <c r="D547" s="10">
        <f>MAX(IF(AND(ISNUMBER(Formações!$C$8),A547&gt;=Formações!$C$8),Formações!$B$8,0),IF(AND(ISNUMBER(Formações!$C$9),A547&gt;=Formações!$C$9),Formações!$B$9,0),IF(AND(ISNUMBER(Formações!$C$10),A547&gt;=Formações!$C$10),Formações!$B$10,0),IF(AND(ISNUMBER(Formações!$C$11),A547&gt;=Formações!$C$11),Formações!$B$11,0),IF(AND(ISNUMBER(Formações!$C$12),A547&gt;=Formações!$C$12),Formações!$B$12,0))</f>
        <v>0</v>
      </c>
      <c r="E547">
        <v>30</v>
      </c>
      <c r="F547" s="8">
        <f t="shared" si="8"/>
        <v>0</v>
      </c>
    </row>
    <row r="548" spans="1:6">
      <c r="A548" s="1">
        <v>45102</v>
      </c>
      <c r="B548" s="16">
        <v>45078</v>
      </c>
      <c r="C548" s="8">
        <f>IFERROR(LOOKUP(2,1/((Vencimentos!$B$8:$B$37&lt;=A548)*(Vencimentos!$B$8:$B$37&lt;&gt;"")*(Vencimentos!$C$8:$C$37&lt;&gt;"")),Vencimentos!$C$8:$C$37),0)</f>
        <v>0</v>
      </c>
      <c r="D548" s="10">
        <f>MAX(IF(AND(ISNUMBER(Formações!$C$8),A548&gt;=Formações!$C$8),Formações!$B$8,0),IF(AND(ISNUMBER(Formações!$C$9),A548&gt;=Formações!$C$9),Formações!$B$9,0),IF(AND(ISNUMBER(Formações!$C$10),A548&gt;=Formações!$C$10),Formações!$B$10,0),IF(AND(ISNUMBER(Formações!$C$11),A548&gt;=Formações!$C$11),Formações!$B$11,0),IF(AND(ISNUMBER(Formações!$C$12),A548&gt;=Formações!$C$12),Formações!$B$12,0))</f>
        <v>0</v>
      </c>
      <c r="E548">
        <v>30</v>
      </c>
      <c r="F548" s="8">
        <f t="shared" si="8"/>
        <v>0</v>
      </c>
    </row>
    <row r="549" spans="1:6">
      <c r="A549" s="1">
        <v>45103</v>
      </c>
      <c r="B549" s="16">
        <v>45078</v>
      </c>
      <c r="C549" s="8">
        <f>IFERROR(LOOKUP(2,1/((Vencimentos!$B$8:$B$37&lt;=A549)*(Vencimentos!$B$8:$B$37&lt;&gt;"")*(Vencimentos!$C$8:$C$37&lt;&gt;"")),Vencimentos!$C$8:$C$37),0)</f>
        <v>0</v>
      </c>
      <c r="D549" s="10">
        <f>MAX(IF(AND(ISNUMBER(Formações!$C$8),A549&gt;=Formações!$C$8),Formações!$B$8,0),IF(AND(ISNUMBER(Formações!$C$9),A549&gt;=Formações!$C$9),Formações!$B$9,0),IF(AND(ISNUMBER(Formações!$C$10),A549&gt;=Formações!$C$10),Formações!$B$10,0),IF(AND(ISNUMBER(Formações!$C$11),A549&gt;=Formações!$C$11),Formações!$B$11,0),IF(AND(ISNUMBER(Formações!$C$12),A549&gt;=Formações!$C$12),Formações!$B$12,0))</f>
        <v>0</v>
      </c>
      <c r="E549">
        <v>30</v>
      </c>
      <c r="F549" s="8">
        <f t="shared" si="8"/>
        <v>0</v>
      </c>
    </row>
    <row r="550" spans="1:6">
      <c r="A550" s="1">
        <v>45104</v>
      </c>
      <c r="B550" s="16">
        <v>45078</v>
      </c>
      <c r="C550" s="8">
        <f>IFERROR(LOOKUP(2,1/((Vencimentos!$B$8:$B$37&lt;=A550)*(Vencimentos!$B$8:$B$37&lt;&gt;"")*(Vencimentos!$C$8:$C$37&lt;&gt;"")),Vencimentos!$C$8:$C$37),0)</f>
        <v>0</v>
      </c>
      <c r="D550" s="10">
        <f>MAX(IF(AND(ISNUMBER(Formações!$C$8),A550&gt;=Formações!$C$8),Formações!$B$8,0),IF(AND(ISNUMBER(Formações!$C$9),A550&gt;=Formações!$C$9),Formações!$B$9,0),IF(AND(ISNUMBER(Formações!$C$10),A550&gt;=Formações!$C$10),Formações!$B$10,0),IF(AND(ISNUMBER(Formações!$C$11),A550&gt;=Formações!$C$11),Formações!$B$11,0),IF(AND(ISNUMBER(Formações!$C$12),A550&gt;=Formações!$C$12),Formações!$B$12,0))</f>
        <v>0</v>
      </c>
      <c r="E550">
        <v>30</v>
      </c>
      <c r="F550" s="8">
        <f t="shared" si="8"/>
        <v>0</v>
      </c>
    </row>
    <row r="551" spans="1:6">
      <c r="A551" s="1">
        <v>45105</v>
      </c>
      <c r="B551" s="16">
        <v>45078</v>
      </c>
      <c r="C551" s="8">
        <f>IFERROR(LOOKUP(2,1/((Vencimentos!$B$8:$B$37&lt;=A551)*(Vencimentos!$B$8:$B$37&lt;&gt;"")*(Vencimentos!$C$8:$C$37&lt;&gt;"")),Vencimentos!$C$8:$C$37),0)</f>
        <v>0</v>
      </c>
      <c r="D551" s="10">
        <f>MAX(IF(AND(ISNUMBER(Formações!$C$8),A551&gt;=Formações!$C$8),Formações!$B$8,0),IF(AND(ISNUMBER(Formações!$C$9),A551&gt;=Formações!$C$9),Formações!$B$9,0),IF(AND(ISNUMBER(Formações!$C$10),A551&gt;=Formações!$C$10),Formações!$B$10,0),IF(AND(ISNUMBER(Formações!$C$11),A551&gt;=Formações!$C$11),Formações!$B$11,0),IF(AND(ISNUMBER(Formações!$C$12),A551&gt;=Formações!$C$12),Formações!$B$12,0))</f>
        <v>0</v>
      </c>
      <c r="E551">
        <v>30</v>
      </c>
      <c r="F551" s="8">
        <f t="shared" si="8"/>
        <v>0</v>
      </c>
    </row>
    <row r="552" spans="1:6">
      <c r="A552" s="1">
        <v>45106</v>
      </c>
      <c r="B552" s="16">
        <v>45078</v>
      </c>
      <c r="C552" s="8">
        <f>IFERROR(LOOKUP(2,1/((Vencimentos!$B$8:$B$37&lt;=A552)*(Vencimentos!$B$8:$B$37&lt;&gt;"")*(Vencimentos!$C$8:$C$37&lt;&gt;"")),Vencimentos!$C$8:$C$37),0)</f>
        <v>0</v>
      </c>
      <c r="D552" s="10">
        <f>MAX(IF(AND(ISNUMBER(Formações!$C$8),A552&gt;=Formações!$C$8),Formações!$B$8,0),IF(AND(ISNUMBER(Formações!$C$9),A552&gt;=Formações!$C$9),Formações!$B$9,0),IF(AND(ISNUMBER(Formações!$C$10),A552&gt;=Formações!$C$10),Formações!$B$10,0),IF(AND(ISNUMBER(Formações!$C$11),A552&gt;=Formações!$C$11),Formações!$B$11,0),IF(AND(ISNUMBER(Formações!$C$12),A552&gt;=Formações!$C$12),Formações!$B$12,0))</f>
        <v>0</v>
      </c>
      <c r="E552">
        <v>30</v>
      </c>
      <c r="F552" s="8">
        <f t="shared" si="8"/>
        <v>0</v>
      </c>
    </row>
    <row r="553" spans="1:6">
      <c r="A553" s="1">
        <v>45107</v>
      </c>
      <c r="B553" s="16">
        <v>45078</v>
      </c>
      <c r="C553" s="8">
        <f>IFERROR(LOOKUP(2,1/((Vencimentos!$B$8:$B$37&lt;=A553)*(Vencimentos!$B$8:$B$37&lt;&gt;"")*(Vencimentos!$C$8:$C$37&lt;&gt;"")),Vencimentos!$C$8:$C$37),0)</f>
        <v>0</v>
      </c>
      <c r="D553" s="10">
        <f>MAX(IF(AND(ISNUMBER(Formações!$C$8),A553&gt;=Formações!$C$8),Formações!$B$8,0),IF(AND(ISNUMBER(Formações!$C$9),A553&gt;=Formações!$C$9),Formações!$B$9,0),IF(AND(ISNUMBER(Formações!$C$10),A553&gt;=Formações!$C$10),Formações!$B$10,0),IF(AND(ISNUMBER(Formações!$C$11),A553&gt;=Formações!$C$11),Formações!$B$11,0),IF(AND(ISNUMBER(Formações!$C$12),A553&gt;=Formações!$C$12),Formações!$B$12,0))</f>
        <v>0</v>
      </c>
      <c r="E553">
        <v>30</v>
      </c>
      <c r="F553" s="8">
        <f t="shared" si="8"/>
        <v>0</v>
      </c>
    </row>
    <row r="554" spans="1:6">
      <c r="A554" s="1">
        <v>45108</v>
      </c>
      <c r="B554" s="16">
        <v>45108</v>
      </c>
      <c r="C554" s="8">
        <f>IFERROR(LOOKUP(2,1/((Vencimentos!$B$8:$B$37&lt;=A554)*(Vencimentos!$B$8:$B$37&lt;&gt;"")*(Vencimentos!$C$8:$C$37&lt;&gt;"")),Vencimentos!$C$8:$C$37),0)</f>
        <v>0</v>
      </c>
      <c r="D554" s="10">
        <f>MAX(IF(AND(ISNUMBER(Formações!$C$8),A554&gt;=Formações!$C$8),Formações!$B$8,0),IF(AND(ISNUMBER(Formações!$C$9),A554&gt;=Formações!$C$9),Formações!$B$9,0),IF(AND(ISNUMBER(Formações!$C$10),A554&gt;=Formações!$C$10),Formações!$B$10,0),IF(AND(ISNUMBER(Formações!$C$11),A554&gt;=Formações!$C$11),Formações!$B$11,0),IF(AND(ISNUMBER(Formações!$C$12),A554&gt;=Formações!$C$12),Formações!$B$12,0))</f>
        <v>0</v>
      </c>
      <c r="E554">
        <v>31</v>
      </c>
      <c r="F554" s="8">
        <f t="shared" si="8"/>
        <v>0</v>
      </c>
    </row>
    <row r="555" spans="1:6">
      <c r="A555" s="1">
        <v>45109</v>
      </c>
      <c r="B555" s="16">
        <v>45108</v>
      </c>
      <c r="C555" s="8">
        <f>IFERROR(LOOKUP(2,1/((Vencimentos!$B$8:$B$37&lt;=A555)*(Vencimentos!$B$8:$B$37&lt;&gt;"")*(Vencimentos!$C$8:$C$37&lt;&gt;"")),Vencimentos!$C$8:$C$37),0)</f>
        <v>0</v>
      </c>
      <c r="D555" s="10">
        <f>MAX(IF(AND(ISNUMBER(Formações!$C$8),A555&gt;=Formações!$C$8),Formações!$B$8,0),IF(AND(ISNUMBER(Formações!$C$9),A555&gt;=Formações!$C$9),Formações!$B$9,0),IF(AND(ISNUMBER(Formações!$C$10),A555&gt;=Formações!$C$10),Formações!$B$10,0),IF(AND(ISNUMBER(Formações!$C$11),A555&gt;=Formações!$C$11),Formações!$B$11,0),IF(AND(ISNUMBER(Formações!$C$12),A555&gt;=Formações!$C$12),Formações!$B$12,0))</f>
        <v>0</v>
      </c>
      <c r="E555">
        <v>31</v>
      </c>
      <c r="F555" s="8">
        <f t="shared" si="8"/>
        <v>0</v>
      </c>
    </row>
    <row r="556" spans="1:6">
      <c r="A556" s="1">
        <v>45110</v>
      </c>
      <c r="B556" s="16">
        <v>45108</v>
      </c>
      <c r="C556" s="8">
        <f>IFERROR(LOOKUP(2,1/((Vencimentos!$B$8:$B$37&lt;=A556)*(Vencimentos!$B$8:$B$37&lt;&gt;"")*(Vencimentos!$C$8:$C$37&lt;&gt;"")),Vencimentos!$C$8:$C$37),0)</f>
        <v>0</v>
      </c>
      <c r="D556" s="10">
        <f>MAX(IF(AND(ISNUMBER(Formações!$C$8),A556&gt;=Formações!$C$8),Formações!$B$8,0),IF(AND(ISNUMBER(Formações!$C$9),A556&gt;=Formações!$C$9),Formações!$B$9,0),IF(AND(ISNUMBER(Formações!$C$10),A556&gt;=Formações!$C$10),Formações!$B$10,0),IF(AND(ISNUMBER(Formações!$C$11),A556&gt;=Formações!$C$11),Formações!$B$11,0),IF(AND(ISNUMBER(Formações!$C$12),A556&gt;=Formações!$C$12),Formações!$B$12,0))</f>
        <v>0</v>
      </c>
      <c r="E556">
        <v>31</v>
      </c>
      <c r="F556" s="8">
        <f t="shared" si="8"/>
        <v>0</v>
      </c>
    </row>
    <row r="557" spans="1:6">
      <c r="A557" s="1">
        <v>45111</v>
      </c>
      <c r="B557" s="16">
        <v>45108</v>
      </c>
      <c r="C557" s="8">
        <f>IFERROR(LOOKUP(2,1/((Vencimentos!$B$8:$B$37&lt;=A557)*(Vencimentos!$B$8:$B$37&lt;&gt;"")*(Vencimentos!$C$8:$C$37&lt;&gt;"")),Vencimentos!$C$8:$C$37),0)</f>
        <v>0</v>
      </c>
      <c r="D557" s="10">
        <f>MAX(IF(AND(ISNUMBER(Formações!$C$8),A557&gt;=Formações!$C$8),Formações!$B$8,0),IF(AND(ISNUMBER(Formações!$C$9),A557&gt;=Formações!$C$9),Formações!$B$9,0),IF(AND(ISNUMBER(Formações!$C$10),A557&gt;=Formações!$C$10),Formações!$B$10,0),IF(AND(ISNUMBER(Formações!$C$11),A557&gt;=Formações!$C$11),Formações!$B$11,0),IF(AND(ISNUMBER(Formações!$C$12),A557&gt;=Formações!$C$12),Formações!$B$12,0))</f>
        <v>0</v>
      </c>
      <c r="E557">
        <v>31</v>
      </c>
      <c r="F557" s="8">
        <f t="shared" si="8"/>
        <v>0</v>
      </c>
    </row>
    <row r="558" spans="1:6">
      <c r="A558" s="1">
        <v>45112</v>
      </c>
      <c r="B558" s="16">
        <v>45108</v>
      </c>
      <c r="C558" s="8">
        <f>IFERROR(LOOKUP(2,1/((Vencimentos!$B$8:$B$37&lt;=A558)*(Vencimentos!$B$8:$B$37&lt;&gt;"")*(Vencimentos!$C$8:$C$37&lt;&gt;"")),Vencimentos!$C$8:$C$37),0)</f>
        <v>0</v>
      </c>
      <c r="D558" s="10">
        <f>MAX(IF(AND(ISNUMBER(Formações!$C$8),A558&gt;=Formações!$C$8),Formações!$B$8,0),IF(AND(ISNUMBER(Formações!$C$9),A558&gt;=Formações!$C$9),Formações!$B$9,0),IF(AND(ISNUMBER(Formações!$C$10),A558&gt;=Formações!$C$10),Formações!$B$10,0),IF(AND(ISNUMBER(Formações!$C$11),A558&gt;=Formações!$C$11),Formações!$B$11,0),IF(AND(ISNUMBER(Formações!$C$12),A558&gt;=Formações!$C$12),Formações!$B$12,0))</f>
        <v>0</v>
      </c>
      <c r="E558">
        <v>31</v>
      </c>
      <c r="F558" s="8">
        <f t="shared" si="8"/>
        <v>0</v>
      </c>
    </row>
    <row r="559" spans="1:6">
      <c r="A559" s="1">
        <v>45113</v>
      </c>
      <c r="B559" s="16">
        <v>45108</v>
      </c>
      <c r="C559" s="8">
        <f>IFERROR(LOOKUP(2,1/((Vencimentos!$B$8:$B$37&lt;=A559)*(Vencimentos!$B$8:$B$37&lt;&gt;"")*(Vencimentos!$C$8:$C$37&lt;&gt;"")),Vencimentos!$C$8:$C$37),0)</f>
        <v>0</v>
      </c>
      <c r="D559" s="10">
        <f>MAX(IF(AND(ISNUMBER(Formações!$C$8),A559&gt;=Formações!$C$8),Formações!$B$8,0),IF(AND(ISNUMBER(Formações!$C$9),A559&gt;=Formações!$C$9),Formações!$B$9,0),IF(AND(ISNUMBER(Formações!$C$10),A559&gt;=Formações!$C$10),Formações!$B$10,0),IF(AND(ISNUMBER(Formações!$C$11),A559&gt;=Formações!$C$11),Formações!$B$11,0),IF(AND(ISNUMBER(Formações!$C$12),A559&gt;=Formações!$C$12),Formações!$B$12,0))</f>
        <v>0</v>
      </c>
      <c r="E559">
        <v>31</v>
      </c>
      <c r="F559" s="8">
        <f t="shared" si="8"/>
        <v>0</v>
      </c>
    </row>
    <row r="560" spans="1:6">
      <c r="A560" s="1">
        <v>45114</v>
      </c>
      <c r="B560" s="16">
        <v>45108</v>
      </c>
      <c r="C560" s="8">
        <f>IFERROR(LOOKUP(2,1/((Vencimentos!$B$8:$B$37&lt;=A560)*(Vencimentos!$B$8:$B$37&lt;&gt;"")*(Vencimentos!$C$8:$C$37&lt;&gt;"")),Vencimentos!$C$8:$C$37),0)</f>
        <v>0</v>
      </c>
      <c r="D560" s="10">
        <f>MAX(IF(AND(ISNUMBER(Formações!$C$8),A560&gt;=Formações!$C$8),Formações!$B$8,0),IF(AND(ISNUMBER(Formações!$C$9),A560&gt;=Formações!$C$9),Formações!$B$9,0),IF(AND(ISNUMBER(Formações!$C$10),A560&gt;=Formações!$C$10),Formações!$B$10,0),IF(AND(ISNUMBER(Formações!$C$11),A560&gt;=Formações!$C$11),Formações!$B$11,0),IF(AND(ISNUMBER(Formações!$C$12),A560&gt;=Formações!$C$12),Formações!$B$12,0))</f>
        <v>0</v>
      </c>
      <c r="E560">
        <v>31</v>
      </c>
      <c r="F560" s="8">
        <f t="shared" si="8"/>
        <v>0</v>
      </c>
    </row>
    <row r="561" spans="1:6">
      <c r="A561" s="1">
        <v>45115</v>
      </c>
      <c r="B561" s="16">
        <v>45108</v>
      </c>
      <c r="C561" s="8">
        <f>IFERROR(LOOKUP(2,1/((Vencimentos!$B$8:$B$37&lt;=A561)*(Vencimentos!$B$8:$B$37&lt;&gt;"")*(Vencimentos!$C$8:$C$37&lt;&gt;"")),Vencimentos!$C$8:$C$37),0)</f>
        <v>0</v>
      </c>
      <c r="D561" s="10">
        <f>MAX(IF(AND(ISNUMBER(Formações!$C$8),A561&gt;=Formações!$C$8),Formações!$B$8,0),IF(AND(ISNUMBER(Formações!$C$9),A561&gt;=Formações!$C$9),Formações!$B$9,0),IF(AND(ISNUMBER(Formações!$C$10),A561&gt;=Formações!$C$10),Formações!$B$10,0),IF(AND(ISNUMBER(Formações!$C$11),A561&gt;=Formações!$C$11),Formações!$B$11,0),IF(AND(ISNUMBER(Formações!$C$12),A561&gt;=Formações!$C$12),Formações!$B$12,0))</f>
        <v>0</v>
      </c>
      <c r="E561">
        <v>31</v>
      </c>
      <c r="F561" s="8">
        <f t="shared" si="8"/>
        <v>0</v>
      </c>
    </row>
    <row r="562" spans="1:6">
      <c r="A562" s="1">
        <v>45116</v>
      </c>
      <c r="B562" s="16">
        <v>45108</v>
      </c>
      <c r="C562" s="8">
        <f>IFERROR(LOOKUP(2,1/((Vencimentos!$B$8:$B$37&lt;=A562)*(Vencimentos!$B$8:$B$37&lt;&gt;"")*(Vencimentos!$C$8:$C$37&lt;&gt;"")),Vencimentos!$C$8:$C$37),0)</f>
        <v>0</v>
      </c>
      <c r="D562" s="10">
        <f>MAX(IF(AND(ISNUMBER(Formações!$C$8),A562&gt;=Formações!$C$8),Formações!$B$8,0),IF(AND(ISNUMBER(Formações!$C$9),A562&gt;=Formações!$C$9),Formações!$B$9,0),IF(AND(ISNUMBER(Formações!$C$10),A562&gt;=Formações!$C$10),Formações!$B$10,0),IF(AND(ISNUMBER(Formações!$C$11),A562&gt;=Formações!$C$11),Formações!$B$11,0),IF(AND(ISNUMBER(Formações!$C$12),A562&gt;=Formações!$C$12),Formações!$B$12,0))</f>
        <v>0</v>
      </c>
      <c r="E562">
        <v>31</v>
      </c>
      <c r="F562" s="8">
        <f t="shared" si="8"/>
        <v>0</v>
      </c>
    </row>
    <row r="563" spans="1:6">
      <c r="A563" s="1">
        <v>45117</v>
      </c>
      <c r="B563" s="16">
        <v>45108</v>
      </c>
      <c r="C563" s="8">
        <f>IFERROR(LOOKUP(2,1/((Vencimentos!$B$8:$B$37&lt;=A563)*(Vencimentos!$B$8:$B$37&lt;&gt;"")*(Vencimentos!$C$8:$C$37&lt;&gt;"")),Vencimentos!$C$8:$C$37),0)</f>
        <v>0</v>
      </c>
      <c r="D563" s="10">
        <f>MAX(IF(AND(ISNUMBER(Formações!$C$8),A563&gt;=Formações!$C$8),Formações!$B$8,0),IF(AND(ISNUMBER(Formações!$C$9),A563&gt;=Formações!$C$9),Formações!$B$9,0),IF(AND(ISNUMBER(Formações!$C$10),A563&gt;=Formações!$C$10),Formações!$B$10,0),IF(AND(ISNUMBER(Formações!$C$11),A563&gt;=Formações!$C$11),Formações!$B$11,0),IF(AND(ISNUMBER(Formações!$C$12),A563&gt;=Formações!$C$12),Formações!$B$12,0))</f>
        <v>0</v>
      </c>
      <c r="E563">
        <v>31</v>
      </c>
      <c r="F563" s="8">
        <f t="shared" si="8"/>
        <v>0</v>
      </c>
    </row>
    <row r="564" spans="1:6">
      <c r="A564" s="1">
        <v>45118</v>
      </c>
      <c r="B564" s="16">
        <v>45108</v>
      </c>
      <c r="C564" s="8">
        <f>IFERROR(LOOKUP(2,1/((Vencimentos!$B$8:$B$37&lt;=A564)*(Vencimentos!$B$8:$B$37&lt;&gt;"")*(Vencimentos!$C$8:$C$37&lt;&gt;"")),Vencimentos!$C$8:$C$37),0)</f>
        <v>0</v>
      </c>
      <c r="D564" s="10">
        <f>MAX(IF(AND(ISNUMBER(Formações!$C$8),A564&gt;=Formações!$C$8),Formações!$B$8,0),IF(AND(ISNUMBER(Formações!$C$9),A564&gt;=Formações!$C$9),Formações!$B$9,0),IF(AND(ISNUMBER(Formações!$C$10),A564&gt;=Formações!$C$10),Formações!$B$10,0),IF(AND(ISNUMBER(Formações!$C$11),A564&gt;=Formações!$C$11),Formações!$B$11,0),IF(AND(ISNUMBER(Formações!$C$12),A564&gt;=Formações!$C$12),Formações!$B$12,0))</f>
        <v>0</v>
      </c>
      <c r="E564">
        <v>31</v>
      </c>
      <c r="F564" s="8">
        <f t="shared" si="8"/>
        <v>0</v>
      </c>
    </row>
    <row r="565" spans="1:6">
      <c r="A565" s="1">
        <v>45119</v>
      </c>
      <c r="B565" s="16">
        <v>45108</v>
      </c>
      <c r="C565" s="8">
        <f>IFERROR(LOOKUP(2,1/((Vencimentos!$B$8:$B$37&lt;=A565)*(Vencimentos!$B$8:$B$37&lt;&gt;"")*(Vencimentos!$C$8:$C$37&lt;&gt;"")),Vencimentos!$C$8:$C$37),0)</f>
        <v>0</v>
      </c>
      <c r="D565" s="10">
        <f>MAX(IF(AND(ISNUMBER(Formações!$C$8),A565&gt;=Formações!$C$8),Formações!$B$8,0),IF(AND(ISNUMBER(Formações!$C$9),A565&gt;=Formações!$C$9),Formações!$B$9,0),IF(AND(ISNUMBER(Formações!$C$10),A565&gt;=Formações!$C$10),Formações!$B$10,0),IF(AND(ISNUMBER(Formações!$C$11),A565&gt;=Formações!$C$11),Formações!$B$11,0),IF(AND(ISNUMBER(Formações!$C$12),A565&gt;=Formações!$C$12),Formações!$B$12,0))</f>
        <v>0</v>
      </c>
      <c r="E565">
        <v>31</v>
      </c>
      <c r="F565" s="8">
        <f t="shared" si="8"/>
        <v>0</v>
      </c>
    </row>
    <row r="566" spans="1:6">
      <c r="A566" s="1">
        <v>45120</v>
      </c>
      <c r="B566" s="16">
        <v>45108</v>
      </c>
      <c r="C566" s="8">
        <f>IFERROR(LOOKUP(2,1/((Vencimentos!$B$8:$B$37&lt;=A566)*(Vencimentos!$B$8:$B$37&lt;&gt;"")*(Vencimentos!$C$8:$C$37&lt;&gt;"")),Vencimentos!$C$8:$C$37),0)</f>
        <v>0</v>
      </c>
      <c r="D566" s="10">
        <f>MAX(IF(AND(ISNUMBER(Formações!$C$8),A566&gt;=Formações!$C$8),Formações!$B$8,0),IF(AND(ISNUMBER(Formações!$C$9),A566&gt;=Formações!$C$9),Formações!$B$9,0),IF(AND(ISNUMBER(Formações!$C$10),A566&gt;=Formações!$C$10),Formações!$B$10,0),IF(AND(ISNUMBER(Formações!$C$11),A566&gt;=Formações!$C$11),Formações!$B$11,0),IF(AND(ISNUMBER(Formações!$C$12),A566&gt;=Formações!$C$12),Formações!$B$12,0))</f>
        <v>0</v>
      </c>
      <c r="E566">
        <v>31</v>
      </c>
      <c r="F566" s="8">
        <f t="shared" si="8"/>
        <v>0</v>
      </c>
    </row>
    <row r="567" spans="1:6">
      <c r="A567" s="1">
        <v>45121</v>
      </c>
      <c r="B567" s="16">
        <v>45108</v>
      </c>
      <c r="C567" s="8">
        <f>IFERROR(LOOKUP(2,1/((Vencimentos!$B$8:$B$37&lt;=A567)*(Vencimentos!$B$8:$B$37&lt;&gt;"")*(Vencimentos!$C$8:$C$37&lt;&gt;"")),Vencimentos!$C$8:$C$37),0)</f>
        <v>0</v>
      </c>
      <c r="D567" s="10">
        <f>MAX(IF(AND(ISNUMBER(Formações!$C$8),A567&gt;=Formações!$C$8),Formações!$B$8,0),IF(AND(ISNUMBER(Formações!$C$9),A567&gt;=Formações!$C$9),Formações!$B$9,0),IF(AND(ISNUMBER(Formações!$C$10),A567&gt;=Formações!$C$10),Formações!$B$10,0),IF(AND(ISNUMBER(Formações!$C$11),A567&gt;=Formações!$C$11),Formações!$B$11,0),IF(AND(ISNUMBER(Formações!$C$12),A567&gt;=Formações!$C$12),Formações!$B$12,0))</f>
        <v>0</v>
      </c>
      <c r="E567">
        <v>31</v>
      </c>
      <c r="F567" s="8">
        <f t="shared" si="8"/>
        <v>0</v>
      </c>
    </row>
    <row r="568" spans="1:6">
      <c r="A568" s="1">
        <v>45122</v>
      </c>
      <c r="B568" s="16">
        <v>45108</v>
      </c>
      <c r="C568" s="8">
        <f>IFERROR(LOOKUP(2,1/((Vencimentos!$B$8:$B$37&lt;=A568)*(Vencimentos!$B$8:$B$37&lt;&gt;"")*(Vencimentos!$C$8:$C$37&lt;&gt;"")),Vencimentos!$C$8:$C$37),0)</f>
        <v>0</v>
      </c>
      <c r="D568" s="10">
        <f>MAX(IF(AND(ISNUMBER(Formações!$C$8),A568&gt;=Formações!$C$8),Formações!$B$8,0),IF(AND(ISNUMBER(Formações!$C$9),A568&gt;=Formações!$C$9),Formações!$B$9,0),IF(AND(ISNUMBER(Formações!$C$10),A568&gt;=Formações!$C$10),Formações!$B$10,0),IF(AND(ISNUMBER(Formações!$C$11),A568&gt;=Formações!$C$11),Formações!$B$11,0),IF(AND(ISNUMBER(Formações!$C$12),A568&gt;=Formações!$C$12),Formações!$B$12,0))</f>
        <v>0</v>
      </c>
      <c r="E568">
        <v>31</v>
      </c>
      <c r="F568" s="8">
        <f t="shared" si="8"/>
        <v>0</v>
      </c>
    </row>
    <row r="569" spans="1:6">
      <c r="A569" s="1">
        <v>45123</v>
      </c>
      <c r="B569" s="16">
        <v>45108</v>
      </c>
      <c r="C569" s="8">
        <f>IFERROR(LOOKUP(2,1/((Vencimentos!$B$8:$B$37&lt;=A569)*(Vencimentos!$B$8:$B$37&lt;&gt;"")*(Vencimentos!$C$8:$C$37&lt;&gt;"")),Vencimentos!$C$8:$C$37),0)</f>
        <v>0</v>
      </c>
      <c r="D569" s="10">
        <f>MAX(IF(AND(ISNUMBER(Formações!$C$8),A569&gt;=Formações!$C$8),Formações!$B$8,0),IF(AND(ISNUMBER(Formações!$C$9),A569&gt;=Formações!$C$9),Formações!$B$9,0),IF(AND(ISNUMBER(Formações!$C$10),A569&gt;=Formações!$C$10),Formações!$B$10,0),IF(AND(ISNUMBER(Formações!$C$11),A569&gt;=Formações!$C$11),Formações!$B$11,0),IF(AND(ISNUMBER(Formações!$C$12),A569&gt;=Formações!$C$12),Formações!$B$12,0))</f>
        <v>0</v>
      </c>
      <c r="E569">
        <v>31</v>
      </c>
      <c r="F569" s="8">
        <f t="shared" si="8"/>
        <v>0</v>
      </c>
    </row>
    <row r="570" spans="1:6">
      <c r="A570" s="1">
        <v>45124</v>
      </c>
      <c r="B570" s="16">
        <v>45108</v>
      </c>
      <c r="C570" s="8">
        <f>IFERROR(LOOKUP(2,1/((Vencimentos!$B$8:$B$37&lt;=A570)*(Vencimentos!$B$8:$B$37&lt;&gt;"")*(Vencimentos!$C$8:$C$37&lt;&gt;"")),Vencimentos!$C$8:$C$37),0)</f>
        <v>0</v>
      </c>
      <c r="D570" s="10">
        <f>MAX(IF(AND(ISNUMBER(Formações!$C$8),A570&gt;=Formações!$C$8),Formações!$B$8,0),IF(AND(ISNUMBER(Formações!$C$9),A570&gt;=Formações!$C$9),Formações!$B$9,0),IF(AND(ISNUMBER(Formações!$C$10),A570&gt;=Formações!$C$10),Formações!$B$10,0),IF(AND(ISNUMBER(Formações!$C$11),A570&gt;=Formações!$C$11),Formações!$B$11,0),IF(AND(ISNUMBER(Formações!$C$12),A570&gt;=Formações!$C$12),Formações!$B$12,0))</f>
        <v>0</v>
      </c>
      <c r="E570">
        <v>31</v>
      </c>
      <c r="F570" s="8">
        <f t="shared" si="8"/>
        <v>0</v>
      </c>
    </row>
    <row r="571" spans="1:6">
      <c r="A571" s="1">
        <v>45125</v>
      </c>
      <c r="B571" s="16">
        <v>45108</v>
      </c>
      <c r="C571" s="8">
        <f>IFERROR(LOOKUP(2,1/((Vencimentos!$B$8:$B$37&lt;=A571)*(Vencimentos!$B$8:$B$37&lt;&gt;"")*(Vencimentos!$C$8:$C$37&lt;&gt;"")),Vencimentos!$C$8:$C$37),0)</f>
        <v>0</v>
      </c>
      <c r="D571" s="10">
        <f>MAX(IF(AND(ISNUMBER(Formações!$C$8),A571&gt;=Formações!$C$8),Formações!$B$8,0),IF(AND(ISNUMBER(Formações!$C$9),A571&gt;=Formações!$C$9),Formações!$B$9,0),IF(AND(ISNUMBER(Formações!$C$10),A571&gt;=Formações!$C$10),Formações!$B$10,0),IF(AND(ISNUMBER(Formações!$C$11),A571&gt;=Formações!$C$11),Formações!$B$11,0),IF(AND(ISNUMBER(Formações!$C$12),A571&gt;=Formações!$C$12),Formações!$B$12,0))</f>
        <v>0</v>
      </c>
      <c r="E571">
        <v>31</v>
      </c>
      <c r="F571" s="8">
        <f t="shared" si="8"/>
        <v>0</v>
      </c>
    </row>
    <row r="572" spans="1:6">
      <c r="A572" s="1">
        <v>45126</v>
      </c>
      <c r="B572" s="16">
        <v>45108</v>
      </c>
      <c r="C572" s="8">
        <f>IFERROR(LOOKUP(2,1/((Vencimentos!$B$8:$B$37&lt;=A572)*(Vencimentos!$B$8:$B$37&lt;&gt;"")*(Vencimentos!$C$8:$C$37&lt;&gt;"")),Vencimentos!$C$8:$C$37),0)</f>
        <v>0</v>
      </c>
      <c r="D572" s="10">
        <f>MAX(IF(AND(ISNUMBER(Formações!$C$8),A572&gt;=Formações!$C$8),Formações!$B$8,0),IF(AND(ISNUMBER(Formações!$C$9),A572&gt;=Formações!$C$9),Formações!$B$9,0),IF(AND(ISNUMBER(Formações!$C$10),A572&gt;=Formações!$C$10),Formações!$B$10,0),IF(AND(ISNUMBER(Formações!$C$11),A572&gt;=Formações!$C$11),Formações!$B$11,0),IF(AND(ISNUMBER(Formações!$C$12),A572&gt;=Formações!$C$12),Formações!$B$12,0))</f>
        <v>0</v>
      </c>
      <c r="E572">
        <v>31</v>
      </c>
      <c r="F572" s="8">
        <f t="shared" si="8"/>
        <v>0</v>
      </c>
    </row>
    <row r="573" spans="1:6">
      <c r="A573" s="1">
        <v>45127</v>
      </c>
      <c r="B573" s="16">
        <v>45108</v>
      </c>
      <c r="C573" s="8">
        <f>IFERROR(LOOKUP(2,1/((Vencimentos!$B$8:$B$37&lt;=A573)*(Vencimentos!$B$8:$B$37&lt;&gt;"")*(Vencimentos!$C$8:$C$37&lt;&gt;"")),Vencimentos!$C$8:$C$37),0)</f>
        <v>0</v>
      </c>
      <c r="D573" s="10">
        <f>MAX(IF(AND(ISNUMBER(Formações!$C$8),A573&gt;=Formações!$C$8),Formações!$B$8,0),IF(AND(ISNUMBER(Formações!$C$9),A573&gt;=Formações!$C$9),Formações!$B$9,0),IF(AND(ISNUMBER(Formações!$C$10),A573&gt;=Formações!$C$10),Formações!$B$10,0),IF(AND(ISNUMBER(Formações!$C$11),A573&gt;=Formações!$C$11),Formações!$B$11,0),IF(AND(ISNUMBER(Formações!$C$12),A573&gt;=Formações!$C$12),Formações!$B$12,0))</f>
        <v>0</v>
      </c>
      <c r="E573">
        <v>31</v>
      </c>
      <c r="F573" s="8">
        <f t="shared" si="8"/>
        <v>0</v>
      </c>
    </row>
    <row r="574" spans="1:6">
      <c r="A574" s="1">
        <v>45128</v>
      </c>
      <c r="B574" s="16">
        <v>45108</v>
      </c>
      <c r="C574" s="8">
        <f>IFERROR(LOOKUP(2,1/((Vencimentos!$B$8:$B$37&lt;=A574)*(Vencimentos!$B$8:$B$37&lt;&gt;"")*(Vencimentos!$C$8:$C$37&lt;&gt;"")),Vencimentos!$C$8:$C$37),0)</f>
        <v>0</v>
      </c>
      <c r="D574" s="10">
        <f>MAX(IF(AND(ISNUMBER(Formações!$C$8),A574&gt;=Formações!$C$8),Formações!$B$8,0),IF(AND(ISNUMBER(Formações!$C$9),A574&gt;=Formações!$C$9),Formações!$B$9,0),IF(AND(ISNUMBER(Formações!$C$10),A574&gt;=Formações!$C$10),Formações!$B$10,0),IF(AND(ISNUMBER(Formações!$C$11),A574&gt;=Formações!$C$11),Formações!$B$11,0),IF(AND(ISNUMBER(Formações!$C$12),A574&gt;=Formações!$C$12),Formações!$B$12,0))</f>
        <v>0</v>
      </c>
      <c r="E574">
        <v>31</v>
      </c>
      <c r="F574" s="8">
        <f t="shared" si="8"/>
        <v>0</v>
      </c>
    </row>
    <row r="575" spans="1:6">
      <c r="A575" s="1">
        <v>45129</v>
      </c>
      <c r="B575" s="16">
        <v>45108</v>
      </c>
      <c r="C575" s="8">
        <f>IFERROR(LOOKUP(2,1/((Vencimentos!$B$8:$B$37&lt;=A575)*(Vencimentos!$B$8:$B$37&lt;&gt;"")*(Vencimentos!$C$8:$C$37&lt;&gt;"")),Vencimentos!$C$8:$C$37),0)</f>
        <v>0</v>
      </c>
      <c r="D575" s="10">
        <f>MAX(IF(AND(ISNUMBER(Formações!$C$8),A575&gt;=Formações!$C$8),Formações!$B$8,0),IF(AND(ISNUMBER(Formações!$C$9),A575&gt;=Formações!$C$9),Formações!$B$9,0),IF(AND(ISNUMBER(Formações!$C$10),A575&gt;=Formações!$C$10),Formações!$B$10,0),IF(AND(ISNUMBER(Formações!$C$11),A575&gt;=Formações!$C$11),Formações!$B$11,0),IF(AND(ISNUMBER(Formações!$C$12),A575&gt;=Formações!$C$12),Formações!$B$12,0))</f>
        <v>0</v>
      </c>
      <c r="E575">
        <v>31</v>
      </c>
      <c r="F575" s="8">
        <f t="shared" si="8"/>
        <v>0</v>
      </c>
    </row>
    <row r="576" spans="1:6">
      <c r="A576" s="1">
        <v>45130</v>
      </c>
      <c r="B576" s="16">
        <v>45108</v>
      </c>
      <c r="C576" s="8">
        <f>IFERROR(LOOKUP(2,1/((Vencimentos!$B$8:$B$37&lt;=A576)*(Vencimentos!$B$8:$B$37&lt;&gt;"")*(Vencimentos!$C$8:$C$37&lt;&gt;"")),Vencimentos!$C$8:$C$37),0)</f>
        <v>0</v>
      </c>
      <c r="D576" s="10">
        <f>MAX(IF(AND(ISNUMBER(Formações!$C$8),A576&gt;=Formações!$C$8),Formações!$B$8,0),IF(AND(ISNUMBER(Formações!$C$9),A576&gt;=Formações!$C$9),Formações!$B$9,0),IF(AND(ISNUMBER(Formações!$C$10),A576&gt;=Formações!$C$10),Formações!$B$10,0),IF(AND(ISNUMBER(Formações!$C$11),A576&gt;=Formações!$C$11),Formações!$B$11,0),IF(AND(ISNUMBER(Formações!$C$12),A576&gt;=Formações!$C$12),Formações!$B$12,0))</f>
        <v>0</v>
      </c>
      <c r="E576">
        <v>31</v>
      </c>
      <c r="F576" s="8">
        <f t="shared" si="8"/>
        <v>0</v>
      </c>
    </row>
    <row r="577" spans="1:6">
      <c r="A577" s="1">
        <v>45131</v>
      </c>
      <c r="B577" s="16">
        <v>45108</v>
      </c>
      <c r="C577" s="8">
        <f>IFERROR(LOOKUP(2,1/((Vencimentos!$B$8:$B$37&lt;=A577)*(Vencimentos!$B$8:$B$37&lt;&gt;"")*(Vencimentos!$C$8:$C$37&lt;&gt;"")),Vencimentos!$C$8:$C$37),0)</f>
        <v>0</v>
      </c>
      <c r="D577" s="10">
        <f>MAX(IF(AND(ISNUMBER(Formações!$C$8),A577&gt;=Formações!$C$8),Formações!$B$8,0),IF(AND(ISNUMBER(Formações!$C$9),A577&gt;=Formações!$C$9),Formações!$B$9,0),IF(AND(ISNUMBER(Formações!$C$10),A577&gt;=Formações!$C$10),Formações!$B$10,0),IF(AND(ISNUMBER(Formações!$C$11),A577&gt;=Formações!$C$11),Formações!$B$11,0),IF(AND(ISNUMBER(Formações!$C$12),A577&gt;=Formações!$C$12),Formações!$B$12,0))</f>
        <v>0</v>
      </c>
      <c r="E577">
        <v>31</v>
      </c>
      <c r="F577" s="8">
        <f t="shared" si="8"/>
        <v>0</v>
      </c>
    </row>
    <row r="578" spans="1:6">
      <c r="A578" s="1">
        <v>45132</v>
      </c>
      <c r="B578" s="16">
        <v>45108</v>
      </c>
      <c r="C578" s="8">
        <f>IFERROR(LOOKUP(2,1/((Vencimentos!$B$8:$B$37&lt;=A578)*(Vencimentos!$B$8:$B$37&lt;&gt;"")*(Vencimentos!$C$8:$C$37&lt;&gt;"")),Vencimentos!$C$8:$C$37),0)</f>
        <v>0</v>
      </c>
      <c r="D578" s="10">
        <f>MAX(IF(AND(ISNUMBER(Formações!$C$8),A578&gt;=Formações!$C$8),Formações!$B$8,0),IF(AND(ISNUMBER(Formações!$C$9),A578&gt;=Formações!$C$9),Formações!$B$9,0),IF(AND(ISNUMBER(Formações!$C$10),A578&gt;=Formações!$C$10),Formações!$B$10,0),IF(AND(ISNUMBER(Formações!$C$11),A578&gt;=Formações!$C$11),Formações!$B$11,0),IF(AND(ISNUMBER(Formações!$C$12),A578&gt;=Formações!$C$12),Formações!$B$12,0))</f>
        <v>0</v>
      </c>
      <c r="E578">
        <v>31</v>
      </c>
      <c r="F578" s="8">
        <f t="shared" si="8"/>
        <v>0</v>
      </c>
    </row>
    <row r="579" spans="1:6">
      <c r="A579" s="1">
        <v>45133</v>
      </c>
      <c r="B579" s="16">
        <v>45108</v>
      </c>
      <c r="C579" s="8">
        <f>IFERROR(LOOKUP(2,1/((Vencimentos!$B$8:$B$37&lt;=A579)*(Vencimentos!$B$8:$B$37&lt;&gt;"")*(Vencimentos!$C$8:$C$37&lt;&gt;"")),Vencimentos!$C$8:$C$37),0)</f>
        <v>0</v>
      </c>
      <c r="D579" s="10">
        <f>MAX(IF(AND(ISNUMBER(Formações!$C$8),A579&gt;=Formações!$C$8),Formações!$B$8,0),IF(AND(ISNUMBER(Formações!$C$9),A579&gt;=Formações!$C$9),Formações!$B$9,0),IF(AND(ISNUMBER(Formações!$C$10),A579&gt;=Formações!$C$10),Formações!$B$10,0),IF(AND(ISNUMBER(Formações!$C$11),A579&gt;=Formações!$C$11),Formações!$B$11,0),IF(AND(ISNUMBER(Formações!$C$12),A579&gt;=Formações!$C$12),Formações!$B$12,0))</f>
        <v>0</v>
      </c>
      <c r="E579">
        <v>31</v>
      </c>
      <c r="F579" s="8">
        <f t="shared" si="8"/>
        <v>0</v>
      </c>
    </row>
    <row r="580" spans="1:6">
      <c r="A580" s="1">
        <v>45134</v>
      </c>
      <c r="B580" s="16">
        <v>45108</v>
      </c>
      <c r="C580" s="8">
        <f>IFERROR(LOOKUP(2,1/((Vencimentos!$B$8:$B$37&lt;=A580)*(Vencimentos!$B$8:$B$37&lt;&gt;"")*(Vencimentos!$C$8:$C$37&lt;&gt;"")),Vencimentos!$C$8:$C$37),0)</f>
        <v>0</v>
      </c>
      <c r="D580" s="10">
        <f>MAX(IF(AND(ISNUMBER(Formações!$C$8),A580&gt;=Formações!$C$8),Formações!$B$8,0),IF(AND(ISNUMBER(Formações!$C$9),A580&gt;=Formações!$C$9),Formações!$B$9,0),IF(AND(ISNUMBER(Formações!$C$10),A580&gt;=Formações!$C$10),Formações!$B$10,0),IF(AND(ISNUMBER(Formações!$C$11),A580&gt;=Formações!$C$11),Formações!$B$11,0),IF(AND(ISNUMBER(Formações!$C$12),A580&gt;=Formações!$C$12),Formações!$B$12,0))</f>
        <v>0</v>
      </c>
      <c r="E580">
        <v>31</v>
      </c>
      <c r="F580" s="8">
        <f t="shared" si="8"/>
        <v>0</v>
      </c>
    </row>
    <row r="581" spans="1:6">
      <c r="A581" s="1">
        <v>45135</v>
      </c>
      <c r="B581" s="16">
        <v>45108</v>
      </c>
      <c r="C581" s="8">
        <f>IFERROR(LOOKUP(2,1/((Vencimentos!$B$8:$B$37&lt;=A581)*(Vencimentos!$B$8:$B$37&lt;&gt;"")*(Vencimentos!$C$8:$C$37&lt;&gt;"")),Vencimentos!$C$8:$C$37),0)</f>
        <v>0</v>
      </c>
      <c r="D581" s="10">
        <f>MAX(IF(AND(ISNUMBER(Formações!$C$8),A581&gt;=Formações!$C$8),Formações!$B$8,0),IF(AND(ISNUMBER(Formações!$C$9),A581&gt;=Formações!$C$9),Formações!$B$9,0),IF(AND(ISNUMBER(Formações!$C$10),A581&gt;=Formações!$C$10),Formações!$B$10,0),IF(AND(ISNUMBER(Formações!$C$11),A581&gt;=Formações!$C$11),Formações!$B$11,0),IF(AND(ISNUMBER(Formações!$C$12),A581&gt;=Formações!$C$12),Formações!$B$12,0))</f>
        <v>0</v>
      </c>
      <c r="E581">
        <v>31</v>
      </c>
      <c r="F581" s="8">
        <f t="shared" si="8"/>
        <v>0</v>
      </c>
    </row>
    <row r="582" spans="1:6">
      <c r="A582" s="1">
        <v>45136</v>
      </c>
      <c r="B582" s="16">
        <v>45108</v>
      </c>
      <c r="C582" s="8">
        <f>IFERROR(LOOKUP(2,1/((Vencimentos!$B$8:$B$37&lt;=A582)*(Vencimentos!$B$8:$B$37&lt;&gt;"")*(Vencimentos!$C$8:$C$37&lt;&gt;"")),Vencimentos!$C$8:$C$37),0)</f>
        <v>0</v>
      </c>
      <c r="D582" s="10">
        <f>MAX(IF(AND(ISNUMBER(Formações!$C$8),A582&gt;=Formações!$C$8),Formações!$B$8,0),IF(AND(ISNUMBER(Formações!$C$9),A582&gt;=Formações!$C$9),Formações!$B$9,0),IF(AND(ISNUMBER(Formações!$C$10),A582&gt;=Formações!$C$10),Formações!$B$10,0),IF(AND(ISNUMBER(Formações!$C$11),A582&gt;=Formações!$C$11),Formações!$B$11,0),IF(AND(ISNUMBER(Formações!$C$12),A582&gt;=Formações!$C$12),Formações!$B$12,0))</f>
        <v>0</v>
      </c>
      <c r="E582">
        <v>31</v>
      </c>
      <c r="F582" s="8">
        <f t="shared" si="8"/>
        <v>0</v>
      </c>
    </row>
    <row r="583" spans="1:6">
      <c r="A583" s="1">
        <v>45137</v>
      </c>
      <c r="B583" s="16">
        <v>45108</v>
      </c>
      <c r="C583" s="8">
        <f>IFERROR(LOOKUP(2,1/((Vencimentos!$B$8:$B$37&lt;=A583)*(Vencimentos!$B$8:$B$37&lt;&gt;"")*(Vencimentos!$C$8:$C$37&lt;&gt;"")),Vencimentos!$C$8:$C$37),0)</f>
        <v>0</v>
      </c>
      <c r="D583" s="10">
        <f>MAX(IF(AND(ISNUMBER(Formações!$C$8),A583&gt;=Formações!$C$8),Formações!$B$8,0),IF(AND(ISNUMBER(Formações!$C$9),A583&gt;=Formações!$C$9),Formações!$B$9,0),IF(AND(ISNUMBER(Formações!$C$10),A583&gt;=Formações!$C$10),Formações!$B$10,0),IF(AND(ISNUMBER(Formações!$C$11),A583&gt;=Formações!$C$11),Formações!$B$11,0),IF(AND(ISNUMBER(Formações!$C$12),A583&gt;=Formações!$C$12),Formações!$B$12,0))</f>
        <v>0</v>
      </c>
      <c r="E583">
        <v>31</v>
      </c>
      <c r="F583" s="8">
        <f t="shared" si="8"/>
        <v>0</v>
      </c>
    </row>
    <row r="584" spans="1:6">
      <c r="A584" s="1">
        <v>45138</v>
      </c>
      <c r="B584" s="16">
        <v>45108</v>
      </c>
      <c r="C584" s="8">
        <f>IFERROR(LOOKUP(2,1/((Vencimentos!$B$8:$B$37&lt;=A584)*(Vencimentos!$B$8:$B$37&lt;&gt;"")*(Vencimentos!$C$8:$C$37&lt;&gt;"")),Vencimentos!$C$8:$C$37),0)</f>
        <v>0</v>
      </c>
      <c r="D584" s="10">
        <f>MAX(IF(AND(ISNUMBER(Formações!$C$8),A584&gt;=Formações!$C$8),Formações!$B$8,0),IF(AND(ISNUMBER(Formações!$C$9),A584&gt;=Formações!$C$9),Formações!$B$9,0),IF(AND(ISNUMBER(Formações!$C$10),A584&gt;=Formações!$C$10),Formações!$B$10,0),IF(AND(ISNUMBER(Formações!$C$11),A584&gt;=Formações!$C$11),Formações!$B$11,0),IF(AND(ISNUMBER(Formações!$C$12),A584&gt;=Formações!$C$12),Formações!$B$12,0))</f>
        <v>0</v>
      </c>
      <c r="E584">
        <v>31</v>
      </c>
      <c r="F584" s="8">
        <f t="shared" ref="F584:F647" si="9">IF(OR(C584&lt;=0,D584&lt;=0),0,C584*D584/E584)</f>
        <v>0</v>
      </c>
    </row>
    <row r="585" spans="1:6">
      <c r="A585" s="1">
        <v>45139</v>
      </c>
      <c r="B585" s="16">
        <v>45139</v>
      </c>
      <c r="C585" s="8">
        <f>IFERROR(LOOKUP(2,1/((Vencimentos!$B$8:$B$37&lt;=A585)*(Vencimentos!$B$8:$B$37&lt;&gt;"")*(Vencimentos!$C$8:$C$37&lt;&gt;"")),Vencimentos!$C$8:$C$37),0)</f>
        <v>0</v>
      </c>
      <c r="D585" s="10">
        <f>MAX(IF(AND(ISNUMBER(Formações!$C$8),A585&gt;=Formações!$C$8),Formações!$B$8,0),IF(AND(ISNUMBER(Formações!$C$9),A585&gt;=Formações!$C$9),Formações!$B$9,0),IF(AND(ISNUMBER(Formações!$C$10),A585&gt;=Formações!$C$10),Formações!$B$10,0),IF(AND(ISNUMBER(Formações!$C$11),A585&gt;=Formações!$C$11),Formações!$B$11,0),IF(AND(ISNUMBER(Formações!$C$12),A585&gt;=Formações!$C$12),Formações!$B$12,0))</f>
        <v>0</v>
      </c>
      <c r="E585">
        <v>31</v>
      </c>
      <c r="F585" s="8">
        <f t="shared" si="9"/>
        <v>0</v>
      </c>
    </row>
    <row r="586" spans="1:6">
      <c r="A586" s="1">
        <v>45140</v>
      </c>
      <c r="B586" s="16">
        <v>45139</v>
      </c>
      <c r="C586" s="8">
        <f>IFERROR(LOOKUP(2,1/((Vencimentos!$B$8:$B$37&lt;=A586)*(Vencimentos!$B$8:$B$37&lt;&gt;"")*(Vencimentos!$C$8:$C$37&lt;&gt;"")),Vencimentos!$C$8:$C$37),0)</f>
        <v>0</v>
      </c>
      <c r="D586" s="10">
        <f>MAX(IF(AND(ISNUMBER(Formações!$C$8),A586&gt;=Formações!$C$8),Formações!$B$8,0),IF(AND(ISNUMBER(Formações!$C$9),A586&gt;=Formações!$C$9),Formações!$B$9,0),IF(AND(ISNUMBER(Formações!$C$10),A586&gt;=Formações!$C$10),Formações!$B$10,0),IF(AND(ISNUMBER(Formações!$C$11),A586&gt;=Formações!$C$11),Formações!$B$11,0),IF(AND(ISNUMBER(Formações!$C$12),A586&gt;=Formações!$C$12),Formações!$B$12,0))</f>
        <v>0</v>
      </c>
      <c r="E586">
        <v>31</v>
      </c>
      <c r="F586" s="8">
        <f t="shared" si="9"/>
        <v>0</v>
      </c>
    </row>
    <row r="587" spans="1:6">
      <c r="A587" s="1">
        <v>45141</v>
      </c>
      <c r="B587" s="16">
        <v>45139</v>
      </c>
      <c r="C587" s="8">
        <f>IFERROR(LOOKUP(2,1/((Vencimentos!$B$8:$B$37&lt;=A587)*(Vencimentos!$B$8:$B$37&lt;&gt;"")*(Vencimentos!$C$8:$C$37&lt;&gt;"")),Vencimentos!$C$8:$C$37),0)</f>
        <v>0</v>
      </c>
      <c r="D587" s="10">
        <f>MAX(IF(AND(ISNUMBER(Formações!$C$8),A587&gt;=Formações!$C$8),Formações!$B$8,0),IF(AND(ISNUMBER(Formações!$C$9),A587&gt;=Formações!$C$9),Formações!$B$9,0),IF(AND(ISNUMBER(Formações!$C$10),A587&gt;=Formações!$C$10),Formações!$B$10,0),IF(AND(ISNUMBER(Formações!$C$11),A587&gt;=Formações!$C$11),Formações!$B$11,0),IF(AND(ISNUMBER(Formações!$C$12),A587&gt;=Formações!$C$12),Formações!$B$12,0))</f>
        <v>0</v>
      </c>
      <c r="E587">
        <v>31</v>
      </c>
      <c r="F587" s="8">
        <f t="shared" si="9"/>
        <v>0</v>
      </c>
    </row>
    <row r="588" spans="1:6">
      <c r="A588" s="1">
        <v>45142</v>
      </c>
      <c r="B588" s="16">
        <v>45139</v>
      </c>
      <c r="C588" s="8">
        <f>IFERROR(LOOKUP(2,1/((Vencimentos!$B$8:$B$37&lt;=A588)*(Vencimentos!$B$8:$B$37&lt;&gt;"")*(Vencimentos!$C$8:$C$37&lt;&gt;"")),Vencimentos!$C$8:$C$37),0)</f>
        <v>0</v>
      </c>
      <c r="D588" s="10">
        <f>MAX(IF(AND(ISNUMBER(Formações!$C$8),A588&gt;=Formações!$C$8),Formações!$B$8,0),IF(AND(ISNUMBER(Formações!$C$9),A588&gt;=Formações!$C$9),Formações!$B$9,0),IF(AND(ISNUMBER(Formações!$C$10),A588&gt;=Formações!$C$10),Formações!$B$10,0),IF(AND(ISNUMBER(Formações!$C$11),A588&gt;=Formações!$C$11),Formações!$B$11,0),IF(AND(ISNUMBER(Formações!$C$12),A588&gt;=Formações!$C$12),Formações!$B$12,0))</f>
        <v>0</v>
      </c>
      <c r="E588">
        <v>31</v>
      </c>
      <c r="F588" s="8">
        <f t="shared" si="9"/>
        <v>0</v>
      </c>
    </row>
    <row r="589" spans="1:6">
      <c r="A589" s="1">
        <v>45143</v>
      </c>
      <c r="B589" s="16">
        <v>45139</v>
      </c>
      <c r="C589" s="8">
        <f>IFERROR(LOOKUP(2,1/((Vencimentos!$B$8:$B$37&lt;=A589)*(Vencimentos!$B$8:$B$37&lt;&gt;"")*(Vencimentos!$C$8:$C$37&lt;&gt;"")),Vencimentos!$C$8:$C$37),0)</f>
        <v>0</v>
      </c>
      <c r="D589" s="10">
        <f>MAX(IF(AND(ISNUMBER(Formações!$C$8),A589&gt;=Formações!$C$8),Formações!$B$8,0),IF(AND(ISNUMBER(Formações!$C$9),A589&gt;=Formações!$C$9),Formações!$B$9,0),IF(AND(ISNUMBER(Formações!$C$10),A589&gt;=Formações!$C$10),Formações!$B$10,0),IF(AND(ISNUMBER(Formações!$C$11),A589&gt;=Formações!$C$11),Formações!$B$11,0),IF(AND(ISNUMBER(Formações!$C$12),A589&gt;=Formações!$C$12),Formações!$B$12,0))</f>
        <v>0</v>
      </c>
      <c r="E589">
        <v>31</v>
      </c>
      <c r="F589" s="8">
        <f t="shared" si="9"/>
        <v>0</v>
      </c>
    </row>
    <row r="590" spans="1:6">
      <c r="A590" s="1">
        <v>45144</v>
      </c>
      <c r="B590" s="16">
        <v>45139</v>
      </c>
      <c r="C590" s="8">
        <f>IFERROR(LOOKUP(2,1/((Vencimentos!$B$8:$B$37&lt;=A590)*(Vencimentos!$B$8:$B$37&lt;&gt;"")*(Vencimentos!$C$8:$C$37&lt;&gt;"")),Vencimentos!$C$8:$C$37),0)</f>
        <v>0</v>
      </c>
      <c r="D590" s="10">
        <f>MAX(IF(AND(ISNUMBER(Formações!$C$8),A590&gt;=Formações!$C$8),Formações!$B$8,0),IF(AND(ISNUMBER(Formações!$C$9),A590&gt;=Formações!$C$9),Formações!$B$9,0),IF(AND(ISNUMBER(Formações!$C$10),A590&gt;=Formações!$C$10),Formações!$B$10,0),IF(AND(ISNUMBER(Formações!$C$11),A590&gt;=Formações!$C$11),Formações!$B$11,0),IF(AND(ISNUMBER(Formações!$C$12),A590&gt;=Formações!$C$12),Formações!$B$12,0))</f>
        <v>0</v>
      </c>
      <c r="E590">
        <v>31</v>
      </c>
      <c r="F590" s="8">
        <f t="shared" si="9"/>
        <v>0</v>
      </c>
    </row>
    <row r="591" spans="1:6">
      <c r="A591" s="1">
        <v>45145</v>
      </c>
      <c r="B591" s="16">
        <v>45139</v>
      </c>
      <c r="C591" s="8">
        <f>IFERROR(LOOKUP(2,1/((Vencimentos!$B$8:$B$37&lt;=A591)*(Vencimentos!$B$8:$B$37&lt;&gt;"")*(Vencimentos!$C$8:$C$37&lt;&gt;"")),Vencimentos!$C$8:$C$37),0)</f>
        <v>0</v>
      </c>
      <c r="D591" s="10">
        <f>MAX(IF(AND(ISNUMBER(Formações!$C$8),A591&gt;=Formações!$C$8),Formações!$B$8,0),IF(AND(ISNUMBER(Formações!$C$9),A591&gt;=Formações!$C$9),Formações!$B$9,0),IF(AND(ISNUMBER(Formações!$C$10),A591&gt;=Formações!$C$10),Formações!$B$10,0),IF(AND(ISNUMBER(Formações!$C$11),A591&gt;=Formações!$C$11),Formações!$B$11,0),IF(AND(ISNUMBER(Formações!$C$12),A591&gt;=Formações!$C$12),Formações!$B$12,0))</f>
        <v>0</v>
      </c>
      <c r="E591">
        <v>31</v>
      </c>
      <c r="F591" s="8">
        <f t="shared" si="9"/>
        <v>0</v>
      </c>
    </row>
    <row r="592" spans="1:6">
      <c r="A592" s="1">
        <v>45146</v>
      </c>
      <c r="B592" s="16">
        <v>45139</v>
      </c>
      <c r="C592" s="8">
        <f>IFERROR(LOOKUP(2,1/((Vencimentos!$B$8:$B$37&lt;=A592)*(Vencimentos!$B$8:$B$37&lt;&gt;"")*(Vencimentos!$C$8:$C$37&lt;&gt;"")),Vencimentos!$C$8:$C$37),0)</f>
        <v>0</v>
      </c>
      <c r="D592" s="10">
        <f>MAX(IF(AND(ISNUMBER(Formações!$C$8),A592&gt;=Formações!$C$8),Formações!$B$8,0),IF(AND(ISNUMBER(Formações!$C$9),A592&gt;=Formações!$C$9),Formações!$B$9,0),IF(AND(ISNUMBER(Formações!$C$10),A592&gt;=Formações!$C$10),Formações!$B$10,0),IF(AND(ISNUMBER(Formações!$C$11),A592&gt;=Formações!$C$11),Formações!$B$11,0),IF(AND(ISNUMBER(Formações!$C$12),A592&gt;=Formações!$C$12),Formações!$B$12,0))</f>
        <v>0</v>
      </c>
      <c r="E592">
        <v>31</v>
      </c>
      <c r="F592" s="8">
        <f t="shared" si="9"/>
        <v>0</v>
      </c>
    </row>
    <row r="593" spans="1:6">
      <c r="A593" s="1">
        <v>45147</v>
      </c>
      <c r="B593" s="16">
        <v>45139</v>
      </c>
      <c r="C593" s="8">
        <f>IFERROR(LOOKUP(2,1/((Vencimentos!$B$8:$B$37&lt;=A593)*(Vencimentos!$B$8:$B$37&lt;&gt;"")*(Vencimentos!$C$8:$C$37&lt;&gt;"")),Vencimentos!$C$8:$C$37),0)</f>
        <v>0</v>
      </c>
      <c r="D593" s="10">
        <f>MAX(IF(AND(ISNUMBER(Formações!$C$8),A593&gt;=Formações!$C$8),Formações!$B$8,0),IF(AND(ISNUMBER(Formações!$C$9),A593&gt;=Formações!$C$9),Formações!$B$9,0),IF(AND(ISNUMBER(Formações!$C$10),A593&gt;=Formações!$C$10),Formações!$B$10,0),IF(AND(ISNUMBER(Formações!$C$11),A593&gt;=Formações!$C$11),Formações!$B$11,0),IF(AND(ISNUMBER(Formações!$C$12),A593&gt;=Formações!$C$12),Formações!$B$12,0))</f>
        <v>0</v>
      </c>
      <c r="E593">
        <v>31</v>
      </c>
      <c r="F593" s="8">
        <f t="shared" si="9"/>
        <v>0</v>
      </c>
    </row>
    <row r="594" spans="1:6">
      <c r="A594" s="1">
        <v>45148</v>
      </c>
      <c r="B594" s="16">
        <v>45139</v>
      </c>
      <c r="C594" s="8">
        <f>IFERROR(LOOKUP(2,1/((Vencimentos!$B$8:$B$37&lt;=A594)*(Vencimentos!$B$8:$B$37&lt;&gt;"")*(Vencimentos!$C$8:$C$37&lt;&gt;"")),Vencimentos!$C$8:$C$37),0)</f>
        <v>0</v>
      </c>
      <c r="D594" s="10">
        <f>MAX(IF(AND(ISNUMBER(Formações!$C$8),A594&gt;=Formações!$C$8),Formações!$B$8,0),IF(AND(ISNUMBER(Formações!$C$9),A594&gt;=Formações!$C$9),Formações!$B$9,0),IF(AND(ISNUMBER(Formações!$C$10),A594&gt;=Formações!$C$10),Formações!$B$10,0),IF(AND(ISNUMBER(Formações!$C$11),A594&gt;=Formações!$C$11),Formações!$B$11,0),IF(AND(ISNUMBER(Formações!$C$12),A594&gt;=Formações!$C$12),Formações!$B$12,0))</f>
        <v>0</v>
      </c>
      <c r="E594">
        <v>31</v>
      </c>
      <c r="F594" s="8">
        <f t="shared" si="9"/>
        <v>0</v>
      </c>
    </row>
    <row r="595" spans="1:6">
      <c r="A595" s="1">
        <v>45149</v>
      </c>
      <c r="B595" s="16">
        <v>45139</v>
      </c>
      <c r="C595" s="8">
        <f>IFERROR(LOOKUP(2,1/((Vencimentos!$B$8:$B$37&lt;=A595)*(Vencimentos!$B$8:$B$37&lt;&gt;"")*(Vencimentos!$C$8:$C$37&lt;&gt;"")),Vencimentos!$C$8:$C$37),0)</f>
        <v>0</v>
      </c>
      <c r="D595" s="10">
        <f>MAX(IF(AND(ISNUMBER(Formações!$C$8),A595&gt;=Formações!$C$8),Formações!$B$8,0),IF(AND(ISNUMBER(Formações!$C$9),A595&gt;=Formações!$C$9),Formações!$B$9,0),IF(AND(ISNUMBER(Formações!$C$10),A595&gt;=Formações!$C$10),Formações!$B$10,0),IF(AND(ISNUMBER(Formações!$C$11),A595&gt;=Formações!$C$11),Formações!$B$11,0),IF(AND(ISNUMBER(Formações!$C$12),A595&gt;=Formações!$C$12),Formações!$B$12,0))</f>
        <v>0</v>
      </c>
      <c r="E595">
        <v>31</v>
      </c>
      <c r="F595" s="8">
        <f t="shared" si="9"/>
        <v>0</v>
      </c>
    </row>
    <row r="596" spans="1:6">
      <c r="A596" s="1">
        <v>45150</v>
      </c>
      <c r="B596" s="16">
        <v>45139</v>
      </c>
      <c r="C596" s="8">
        <f>IFERROR(LOOKUP(2,1/((Vencimentos!$B$8:$B$37&lt;=A596)*(Vencimentos!$B$8:$B$37&lt;&gt;"")*(Vencimentos!$C$8:$C$37&lt;&gt;"")),Vencimentos!$C$8:$C$37),0)</f>
        <v>0</v>
      </c>
      <c r="D596" s="10">
        <f>MAX(IF(AND(ISNUMBER(Formações!$C$8),A596&gt;=Formações!$C$8),Formações!$B$8,0),IF(AND(ISNUMBER(Formações!$C$9),A596&gt;=Formações!$C$9),Formações!$B$9,0),IF(AND(ISNUMBER(Formações!$C$10),A596&gt;=Formações!$C$10),Formações!$B$10,0),IF(AND(ISNUMBER(Formações!$C$11),A596&gt;=Formações!$C$11),Formações!$B$11,0),IF(AND(ISNUMBER(Formações!$C$12),A596&gt;=Formações!$C$12),Formações!$B$12,0))</f>
        <v>0</v>
      </c>
      <c r="E596">
        <v>31</v>
      </c>
      <c r="F596" s="8">
        <f t="shared" si="9"/>
        <v>0</v>
      </c>
    </row>
    <row r="597" spans="1:6">
      <c r="A597" s="1">
        <v>45151</v>
      </c>
      <c r="B597" s="16">
        <v>45139</v>
      </c>
      <c r="C597" s="8">
        <f>IFERROR(LOOKUP(2,1/((Vencimentos!$B$8:$B$37&lt;=A597)*(Vencimentos!$B$8:$B$37&lt;&gt;"")*(Vencimentos!$C$8:$C$37&lt;&gt;"")),Vencimentos!$C$8:$C$37),0)</f>
        <v>0</v>
      </c>
      <c r="D597" s="10">
        <f>MAX(IF(AND(ISNUMBER(Formações!$C$8),A597&gt;=Formações!$C$8),Formações!$B$8,0),IF(AND(ISNUMBER(Formações!$C$9),A597&gt;=Formações!$C$9),Formações!$B$9,0),IF(AND(ISNUMBER(Formações!$C$10),A597&gt;=Formações!$C$10),Formações!$B$10,0),IF(AND(ISNUMBER(Formações!$C$11),A597&gt;=Formações!$C$11),Formações!$B$11,0),IF(AND(ISNUMBER(Formações!$C$12),A597&gt;=Formações!$C$12),Formações!$B$12,0))</f>
        <v>0</v>
      </c>
      <c r="E597">
        <v>31</v>
      </c>
      <c r="F597" s="8">
        <f t="shared" si="9"/>
        <v>0</v>
      </c>
    </row>
    <row r="598" spans="1:6">
      <c r="A598" s="1">
        <v>45152</v>
      </c>
      <c r="B598" s="16">
        <v>45139</v>
      </c>
      <c r="C598" s="8">
        <f>IFERROR(LOOKUP(2,1/((Vencimentos!$B$8:$B$37&lt;=A598)*(Vencimentos!$B$8:$B$37&lt;&gt;"")*(Vencimentos!$C$8:$C$37&lt;&gt;"")),Vencimentos!$C$8:$C$37),0)</f>
        <v>0</v>
      </c>
      <c r="D598" s="10">
        <f>MAX(IF(AND(ISNUMBER(Formações!$C$8),A598&gt;=Formações!$C$8),Formações!$B$8,0),IF(AND(ISNUMBER(Formações!$C$9),A598&gt;=Formações!$C$9),Formações!$B$9,0),IF(AND(ISNUMBER(Formações!$C$10),A598&gt;=Formações!$C$10),Formações!$B$10,0),IF(AND(ISNUMBER(Formações!$C$11),A598&gt;=Formações!$C$11),Formações!$B$11,0),IF(AND(ISNUMBER(Formações!$C$12),A598&gt;=Formações!$C$12),Formações!$B$12,0))</f>
        <v>0</v>
      </c>
      <c r="E598">
        <v>31</v>
      </c>
      <c r="F598" s="8">
        <f t="shared" si="9"/>
        <v>0</v>
      </c>
    </row>
    <row r="599" spans="1:6">
      <c r="A599" s="1">
        <v>45153</v>
      </c>
      <c r="B599" s="16">
        <v>45139</v>
      </c>
      <c r="C599" s="8">
        <f>IFERROR(LOOKUP(2,1/((Vencimentos!$B$8:$B$37&lt;=A599)*(Vencimentos!$B$8:$B$37&lt;&gt;"")*(Vencimentos!$C$8:$C$37&lt;&gt;"")),Vencimentos!$C$8:$C$37),0)</f>
        <v>0</v>
      </c>
      <c r="D599" s="10">
        <f>MAX(IF(AND(ISNUMBER(Formações!$C$8),A599&gt;=Formações!$C$8),Formações!$B$8,0),IF(AND(ISNUMBER(Formações!$C$9),A599&gt;=Formações!$C$9),Formações!$B$9,0),IF(AND(ISNUMBER(Formações!$C$10),A599&gt;=Formações!$C$10),Formações!$B$10,0),IF(AND(ISNUMBER(Formações!$C$11),A599&gt;=Formações!$C$11),Formações!$B$11,0),IF(AND(ISNUMBER(Formações!$C$12),A599&gt;=Formações!$C$12),Formações!$B$12,0))</f>
        <v>0</v>
      </c>
      <c r="E599">
        <v>31</v>
      </c>
      <c r="F599" s="8">
        <f t="shared" si="9"/>
        <v>0</v>
      </c>
    </row>
    <row r="600" spans="1:6">
      <c r="A600" s="1">
        <v>45154</v>
      </c>
      <c r="B600" s="16">
        <v>45139</v>
      </c>
      <c r="C600" s="8">
        <f>IFERROR(LOOKUP(2,1/((Vencimentos!$B$8:$B$37&lt;=A600)*(Vencimentos!$B$8:$B$37&lt;&gt;"")*(Vencimentos!$C$8:$C$37&lt;&gt;"")),Vencimentos!$C$8:$C$37),0)</f>
        <v>0</v>
      </c>
      <c r="D600" s="10">
        <f>MAX(IF(AND(ISNUMBER(Formações!$C$8),A600&gt;=Formações!$C$8),Formações!$B$8,0),IF(AND(ISNUMBER(Formações!$C$9),A600&gt;=Formações!$C$9),Formações!$B$9,0),IF(AND(ISNUMBER(Formações!$C$10),A600&gt;=Formações!$C$10),Formações!$B$10,0),IF(AND(ISNUMBER(Formações!$C$11),A600&gt;=Formações!$C$11),Formações!$B$11,0),IF(AND(ISNUMBER(Formações!$C$12),A600&gt;=Formações!$C$12),Formações!$B$12,0))</f>
        <v>0</v>
      </c>
      <c r="E600">
        <v>31</v>
      </c>
      <c r="F600" s="8">
        <f t="shared" si="9"/>
        <v>0</v>
      </c>
    </row>
    <row r="601" spans="1:6">
      <c r="A601" s="1">
        <v>45155</v>
      </c>
      <c r="B601" s="16">
        <v>45139</v>
      </c>
      <c r="C601" s="8">
        <f>IFERROR(LOOKUP(2,1/((Vencimentos!$B$8:$B$37&lt;=A601)*(Vencimentos!$B$8:$B$37&lt;&gt;"")*(Vencimentos!$C$8:$C$37&lt;&gt;"")),Vencimentos!$C$8:$C$37),0)</f>
        <v>0</v>
      </c>
      <c r="D601" s="10">
        <f>MAX(IF(AND(ISNUMBER(Formações!$C$8),A601&gt;=Formações!$C$8),Formações!$B$8,0),IF(AND(ISNUMBER(Formações!$C$9),A601&gt;=Formações!$C$9),Formações!$B$9,0),IF(AND(ISNUMBER(Formações!$C$10),A601&gt;=Formações!$C$10),Formações!$B$10,0),IF(AND(ISNUMBER(Formações!$C$11),A601&gt;=Formações!$C$11),Formações!$B$11,0),IF(AND(ISNUMBER(Formações!$C$12),A601&gt;=Formações!$C$12),Formações!$B$12,0))</f>
        <v>0</v>
      </c>
      <c r="E601">
        <v>31</v>
      </c>
      <c r="F601" s="8">
        <f t="shared" si="9"/>
        <v>0</v>
      </c>
    </row>
    <row r="602" spans="1:6">
      <c r="A602" s="1">
        <v>45156</v>
      </c>
      <c r="B602" s="16">
        <v>45139</v>
      </c>
      <c r="C602" s="8">
        <f>IFERROR(LOOKUP(2,1/((Vencimentos!$B$8:$B$37&lt;=A602)*(Vencimentos!$B$8:$B$37&lt;&gt;"")*(Vencimentos!$C$8:$C$37&lt;&gt;"")),Vencimentos!$C$8:$C$37),0)</f>
        <v>0</v>
      </c>
      <c r="D602" s="10">
        <f>MAX(IF(AND(ISNUMBER(Formações!$C$8),A602&gt;=Formações!$C$8),Formações!$B$8,0),IF(AND(ISNUMBER(Formações!$C$9),A602&gt;=Formações!$C$9),Formações!$B$9,0),IF(AND(ISNUMBER(Formações!$C$10),A602&gt;=Formações!$C$10),Formações!$B$10,0),IF(AND(ISNUMBER(Formações!$C$11),A602&gt;=Formações!$C$11),Formações!$B$11,0),IF(AND(ISNUMBER(Formações!$C$12),A602&gt;=Formações!$C$12),Formações!$B$12,0))</f>
        <v>0</v>
      </c>
      <c r="E602">
        <v>31</v>
      </c>
      <c r="F602" s="8">
        <f t="shared" si="9"/>
        <v>0</v>
      </c>
    </row>
    <row r="603" spans="1:6">
      <c r="A603" s="1">
        <v>45157</v>
      </c>
      <c r="B603" s="16">
        <v>45139</v>
      </c>
      <c r="C603" s="8">
        <f>IFERROR(LOOKUP(2,1/((Vencimentos!$B$8:$B$37&lt;=A603)*(Vencimentos!$B$8:$B$37&lt;&gt;"")*(Vencimentos!$C$8:$C$37&lt;&gt;"")),Vencimentos!$C$8:$C$37),0)</f>
        <v>0</v>
      </c>
      <c r="D603" s="10">
        <f>MAX(IF(AND(ISNUMBER(Formações!$C$8),A603&gt;=Formações!$C$8),Formações!$B$8,0),IF(AND(ISNUMBER(Formações!$C$9),A603&gt;=Formações!$C$9),Formações!$B$9,0),IF(AND(ISNUMBER(Formações!$C$10),A603&gt;=Formações!$C$10),Formações!$B$10,0),IF(AND(ISNUMBER(Formações!$C$11),A603&gt;=Formações!$C$11),Formações!$B$11,0),IF(AND(ISNUMBER(Formações!$C$12),A603&gt;=Formações!$C$12),Formações!$B$12,0))</f>
        <v>0</v>
      </c>
      <c r="E603">
        <v>31</v>
      </c>
      <c r="F603" s="8">
        <f t="shared" si="9"/>
        <v>0</v>
      </c>
    </row>
    <row r="604" spans="1:6">
      <c r="A604" s="1">
        <v>45158</v>
      </c>
      <c r="B604" s="16">
        <v>45139</v>
      </c>
      <c r="C604" s="8">
        <f>IFERROR(LOOKUP(2,1/((Vencimentos!$B$8:$B$37&lt;=A604)*(Vencimentos!$B$8:$B$37&lt;&gt;"")*(Vencimentos!$C$8:$C$37&lt;&gt;"")),Vencimentos!$C$8:$C$37),0)</f>
        <v>0</v>
      </c>
      <c r="D604" s="10">
        <f>MAX(IF(AND(ISNUMBER(Formações!$C$8),A604&gt;=Formações!$C$8),Formações!$B$8,0),IF(AND(ISNUMBER(Formações!$C$9),A604&gt;=Formações!$C$9),Formações!$B$9,0),IF(AND(ISNUMBER(Formações!$C$10),A604&gt;=Formações!$C$10),Formações!$B$10,0),IF(AND(ISNUMBER(Formações!$C$11),A604&gt;=Formações!$C$11),Formações!$B$11,0),IF(AND(ISNUMBER(Formações!$C$12),A604&gt;=Formações!$C$12),Formações!$B$12,0))</f>
        <v>0</v>
      </c>
      <c r="E604">
        <v>31</v>
      </c>
      <c r="F604" s="8">
        <f t="shared" si="9"/>
        <v>0</v>
      </c>
    </row>
    <row r="605" spans="1:6">
      <c r="A605" s="1">
        <v>45159</v>
      </c>
      <c r="B605" s="16">
        <v>45139</v>
      </c>
      <c r="C605" s="8">
        <f>IFERROR(LOOKUP(2,1/((Vencimentos!$B$8:$B$37&lt;=A605)*(Vencimentos!$B$8:$B$37&lt;&gt;"")*(Vencimentos!$C$8:$C$37&lt;&gt;"")),Vencimentos!$C$8:$C$37),0)</f>
        <v>0</v>
      </c>
      <c r="D605" s="10">
        <f>MAX(IF(AND(ISNUMBER(Formações!$C$8),A605&gt;=Formações!$C$8),Formações!$B$8,0),IF(AND(ISNUMBER(Formações!$C$9),A605&gt;=Formações!$C$9),Formações!$B$9,0),IF(AND(ISNUMBER(Formações!$C$10),A605&gt;=Formações!$C$10),Formações!$B$10,0),IF(AND(ISNUMBER(Formações!$C$11),A605&gt;=Formações!$C$11),Formações!$B$11,0),IF(AND(ISNUMBER(Formações!$C$12),A605&gt;=Formações!$C$12),Formações!$B$12,0))</f>
        <v>0</v>
      </c>
      <c r="E605">
        <v>31</v>
      </c>
      <c r="F605" s="8">
        <f t="shared" si="9"/>
        <v>0</v>
      </c>
    </row>
    <row r="606" spans="1:6">
      <c r="A606" s="1">
        <v>45160</v>
      </c>
      <c r="B606" s="16">
        <v>45139</v>
      </c>
      <c r="C606" s="8">
        <f>IFERROR(LOOKUP(2,1/((Vencimentos!$B$8:$B$37&lt;=A606)*(Vencimentos!$B$8:$B$37&lt;&gt;"")*(Vencimentos!$C$8:$C$37&lt;&gt;"")),Vencimentos!$C$8:$C$37),0)</f>
        <v>0</v>
      </c>
      <c r="D606" s="10">
        <f>MAX(IF(AND(ISNUMBER(Formações!$C$8),A606&gt;=Formações!$C$8),Formações!$B$8,0),IF(AND(ISNUMBER(Formações!$C$9),A606&gt;=Formações!$C$9),Formações!$B$9,0),IF(AND(ISNUMBER(Formações!$C$10),A606&gt;=Formações!$C$10),Formações!$B$10,0),IF(AND(ISNUMBER(Formações!$C$11),A606&gt;=Formações!$C$11),Formações!$B$11,0),IF(AND(ISNUMBER(Formações!$C$12),A606&gt;=Formações!$C$12),Formações!$B$12,0))</f>
        <v>0</v>
      </c>
      <c r="E606">
        <v>31</v>
      </c>
      <c r="F606" s="8">
        <f t="shared" si="9"/>
        <v>0</v>
      </c>
    </row>
    <row r="607" spans="1:6">
      <c r="A607" s="1">
        <v>45161</v>
      </c>
      <c r="B607" s="16">
        <v>45139</v>
      </c>
      <c r="C607" s="8">
        <f>IFERROR(LOOKUP(2,1/((Vencimentos!$B$8:$B$37&lt;=A607)*(Vencimentos!$B$8:$B$37&lt;&gt;"")*(Vencimentos!$C$8:$C$37&lt;&gt;"")),Vencimentos!$C$8:$C$37),0)</f>
        <v>0</v>
      </c>
      <c r="D607" s="10">
        <f>MAX(IF(AND(ISNUMBER(Formações!$C$8),A607&gt;=Formações!$C$8),Formações!$B$8,0),IF(AND(ISNUMBER(Formações!$C$9),A607&gt;=Formações!$C$9),Formações!$B$9,0),IF(AND(ISNUMBER(Formações!$C$10),A607&gt;=Formações!$C$10),Formações!$B$10,0),IF(AND(ISNUMBER(Formações!$C$11),A607&gt;=Formações!$C$11),Formações!$B$11,0),IF(AND(ISNUMBER(Formações!$C$12),A607&gt;=Formações!$C$12),Formações!$B$12,0))</f>
        <v>0</v>
      </c>
      <c r="E607">
        <v>31</v>
      </c>
      <c r="F607" s="8">
        <f t="shared" si="9"/>
        <v>0</v>
      </c>
    </row>
    <row r="608" spans="1:6">
      <c r="A608" s="1">
        <v>45162</v>
      </c>
      <c r="B608" s="16">
        <v>45139</v>
      </c>
      <c r="C608" s="8">
        <f>IFERROR(LOOKUP(2,1/((Vencimentos!$B$8:$B$37&lt;=A608)*(Vencimentos!$B$8:$B$37&lt;&gt;"")*(Vencimentos!$C$8:$C$37&lt;&gt;"")),Vencimentos!$C$8:$C$37),0)</f>
        <v>0</v>
      </c>
      <c r="D608" s="10">
        <f>MAX(IF(AND(ISNUMBER(Formações!$C$8),A608&gt;=Formações!$C$8),Formações!$B$8,0),IF(AND(ISNUMBER(Formações!$C$9),A608&gt;=Formações!$C$9),Formações!$B$9,0),IF(AND(ISNUMBER(Formações!$C$10),A608&gt;=Formações!$C$10),Formações!$B$10,0),IF(AND(ISNUMBER(Formações!$C$11),A608&gt;=Formações!$C$11),Formações!$B$11,0),IF(AND(ISNUMBER(Formações!$C$12),A608&gt;=Formações!$C$12),Formações!$B$12,0))</f>
        <v>0</v>
      </c>
      <c r="E608">
        <v>31</v>
      </c>
      <c r="F608" s="8">
        <f t="shared" si="9"/>
        <v>0</v>
      </c>
    </row>
    <row r="609" spans="1:6">
      <c r="A609" s="1">
        <v>45163</v>
      </c>
      <c r="B609" s="16">
        <v>45139</v>
      </c>
      <c r="C609" s="8">
        <f>IFERROR(LOOKUP(2,1/((Vencimentos!$B$8:$B$37&lt;=A609)*(Vencimentos!$B$8:$B$37&lt;&gt;"")*(Vencimentos!$C$8:$C$37&lt;&gt;"")),Vencimentos!$C$8:$C$37),0)</f>
        <v>0</v>
      </c>
      <c r="D609" s="10">
        <f>MAX(IF(AND(ISNUMBER(Formações!$C$8),A609&gt;=Formações!$C$8),Formações!$B$8,0),IF(AND(ISNUMBER(Formações!$C$9),A609&gt;=Formações!$C$9),Formações!$B$9,0),IF(AND(ISNUMBER(Formações!$C$10),A609&gt;=Formações!$C$10),Formações!$B$10,0),IF(AND(ISNUMBER(Formações!$C$11),A609&gt;=Formações!$C$11),Formações!$B$11,0),IF(AND(ISNUMBER(Formações!$C$12),A609&gt;=Formações!$C$12),Formações!$B$12,0))</f>
        <v>0</v>
      </c>
      <c r="E609">
        <v>31</v>
      </c>
      <c r="F609" s="8">
        <f t="shared" si="9"/>
        <v>0</v>
      </c>
    </row>
    <row r="610" spans="1:6">
      <c r="A610" s="1">
        <v>45164</v>
      </c>
      <c r="B610" s="16">
        <v>45139</v>
      </c>
      <c r="C610" s="8">
        <f>IFERROR(LOOKUP(2,1/((Vencimentos!$B$8:$B$37&lt;=A610)*(Vencimentos!$B$8:$B$37&lt;&gt;"")*(Vencimentos!$C$8:$C$37&lt;&gt;"")),Vencimentos!$C$8:$C$37),0)</f>
        <v>0</v>
      </c>
      <c r="D610" s="10">
        <f>MAX(IF(AND(ISNUMBER(Formações!$C$8),A610&gt;=Formações!$C$8),Formações!$B$8,0),IF(AND(ISNUMBER(Formações!$C$9),A610&gt;=Formações!$C$9),Formações!$B$9,0),IF(AND(ISNUMBER(Formações!$C$10),A610&gt;=Formações!$C$10),Formações!$B$10,0),IF(AND(ISNUMBER(Formações!$C$11),A610&gt;=Formações!$C$11),Formações!$B$11,0),IF(AND(ISNUMBER(Formações!$C$12),A610&gt;=Formações!$C$12),Formações!$B$12,0))</f>
        <v>0</v>
      </c>
      <c r="E610">
        <v>31</v>
      </c>
      <c r="F610" s="8">
        <f t="shared" si="9"/>
        <v>0</v>
      </c>
    </row>
    <row r="611" spans="1:6">
      <c r="A611" s="1">
        <v>45165</v>
      </c>
      <c r="B611" s="16">
        <v>45139</v>
      </c>
      <c r="C611" s="8">
        <f>IFERROR(LOOKUP(2,1/((Vencimentos!$B$8:$B$37&lt;=A611)*(Vencimentos!$B$8:$B$37&lt;&gt;"")*(Vencimentos!$C$8:$C$37&lt;&gt;"")),Vencimentos!$C$8:$C$37),0)</f>
        <v>0</v>
      </c>
      <c r="D611" s="10">
        <f>MAX(IF(AND(ISNUMBER(Formações!$C$8),A611&gt;=Formações!$C$8),Formações!$B$8,0),IF(AND(ISNUMBER(Formações!$C$9),A611&gt;=Formações!$C$9),Formações!$B$9,0),IF(AND(ISNUMBER(Formações!$C$10),A611&gt;=Formações!$C$10),Formações!$B$10,0),IF(AND(ISNUMBER(Formações!$C$11),A611&gt;=Formações!$C$11),Formações!$B$11,0),IF(AND(ISNUMBER(Formações!$C$12),A611&gt;=Formações!$C$12),Formações!$B$12,0))</f>
        <v>0</v>
      </c>
      <c r="E611">
        <v>31</v>
      </c>
      <c r="F611" s="8">
        <f t="shared" si="9"/>
        <v>0</v>
      </c>
    </row>
    <row r="612" spans="1:6">
      <c r="A612" s="1">
        <v>45166</v>
      </c>
      <c r="B612" s="16">
        <v>45139</v>
      </c>
      <c r="C612" s="8">
        <f>IFERROR(LOOKUP(2,1/((Vencimentos!$B$8:$B$37&lt;=A612)*(Vencimentos!$B$8:$B$37&lt;&gt;"")*(Vencimentos!$C$8:$C$37&lt;&gt;"")),Vencimentos!$C$8:$C$37),0)</f>
        <v>0</v>
      </c>
      <c r="D612" s="10">
        <f>MAX(IF(AND(ISNUMBER(Formações!$C$8),A612&gt;=Formações!$C$8),Formações!$B$8,0),IF(AND(ISNUMBER(Formações!$C$9),A612&gt;=Formações!$C$9),Formações!$B$9,0),IF(AND(ISNUMBER(Formações!$C$10),A612&gt;=Formações!$C$10),Formações!$B$10,0),IF(AND(ISNUMBER(Formações!$C$11),A612&gt;=Formações!$C$11),Formações!$B$11,0),IF(AND(ISNUMBER(Formações!$C$12),A612&gt;=Formações!$C$12),Formações!$B$12,0))</f>
        <v>0</v>
      </c>
      <c r="E612">
        <v>31</v>
      </c>
      <c r="F612" s="8">
        <f t="shared" si="9"/>
        <v>0</v>
      </c>
    </row>
    <row r="613" spans="1:6">
      <c r="A613" s="1">
        <v>45167</v>
      </c>
      <c r="B613" s="16">
        <v>45139</v>
      </c>
      <c r="C613" s="8">
        <f>IFERROR(LOOKUP(2,1/((Vencimentos!$B$8:$B$37&lt;=A613)*(Vencimentos!$B$8:$B$37&lt;&gt;"")*(Vencimentos!$C$8:$C$37&lt;&gt;"")),Vencimentos!$C$8:$C$37),0)</f>
        <v>0</v>
      </c>
      <c r="D613" s="10">
        <f>MAX(IF(AND(ISNUMBER(Formações!$C$8),A613&gt;=Formações!$C$8),Formações!$B$8,0),IF(AND(ISNUMBER(Formações!$C$9),A613&gt;=Formações!$C$9),Formações!$B$9,0),IF(AND(ISNUMBER(Formações!$C$10),A613&gt;=Formações!$C$10),Formações!$B$10,0),IF(AND(ISNUMBER(Formações!$C$11),A613&gt;=Formações!$C$11),Formações!$B$11,0),IF(AND(ISNUMBER(Formações!$C$12),A613&gt;=Formações!$C$12),Formações!$B$12,0))</f>
        <v>0</v>
      </c>
      <c r="E613">
        <v>31</v>
      </c>
      <c r="F613" s="8">
        <f t="shared" si="9"/>
        <v>0</v>
      </c>
    </row>
    <row r="614" spans="1:6">
      <c r="A614" s="1">
        <v>45168</v>
      </c>
      <c r="B614" s="16">
        <v>45139</v>
      </c>
      <c r="C614" s="8">
        <f>IFERROR(LOOKUP(2,1/((Vencimentos!$B$8:$B$37&lt;=A614)*(Vencimentos!$B$8:$B$37&lt;&gt;"")*(Vencimentos!$C$8:$C$37&lt;&gt;"")),Vencimentos!$C$8:$C$37),0)</f>
        <v>0</v>
      </c>
      <c r="D614" s="10">
        <f>MAX(IF(AND(ISNUMBER(Formações!$C$8),A614&gt;=Formações!$C$8),Formações!$B$8,0),IF(AND(ISNUMBER(Formações!$C$9),A614&gt;=Formações!$C$9),Formações!$B$9,0),IF(AND(ISNUMBER(Formações!$C$10),A614&gt;=Formações!$C$10),Formações!$B$10,0),IF(AND(ISNUMBER(Formações!$C$11),A614&gt;=Formações!$C$11),Formações!$B$11,0),IF(AND(ISNUMBER(Formações!$C$12),A614&gt;=Formações!$C$12),Formações!$B$12,0))</f>
        <v>0</v>
      </c>
      <c r="E614">
        <v>31</v>
      </c>
      <c r="F614" s="8">
        <f t="shared" si="9"/>
        <v>0</v>
      </c>
    </row>
    <row r="615" spans="1:6">
      <c r="A615" s="1">
        <v>45169</v>
      </c>
      <c r="B615" s="16">
        <v>45139</v>
      </c>
      <c r="C615" s="8">
        <f>IFERROR(LOOKUP(2,1/((Vencimentos!$B$8:$B$37&lt;=A615)*(Vencimentos!$B$8:$B$37&lt;&gt;"")*(Vencimentos!$C$8:$C$37&lt;&gt;"")),Vencimentos!$C$8:$C$37),0)</f>
        <v>0</v>
      </c>
      <c r="D615" s="10">
        <f>MAX(IF(AND(ISNUMBER(Formações!$C$8),A615&gt;=Formações!$C$8),Formações!$B$8,0),IF(AND(ISNUMBER(Formações!$C$9),A615&gt;=Formações!$C$9),Formações!$B$9,0),IF(AND(ISNUMBER(Formações!$C$10),A615&gt;=Formações!$C$10),Formações!$B$10,0),IF(AND(ISNUMBER(Formações!$C$11),A615&gt;=Formações!$C$11),Formações!$B$11,0),IF(AND(ISNUMBER(Formações!$C$12),A615&gt;=Formações!$C$12),Formações!$B$12,0))</f>
        <v>0</v>
      </c>
      <c r="E615">
        <v>31</v>
      </c>
      <c r="F615" s="8">
        <f t="shared" si="9"/>
        <v>0</v>
      </c>
    </row>
    <row r="616" spans="1:6">
      <c r="A616" s="1">
        <v>45170</v>
      </c>
      <c r="B616" s="16">
        <v>45170</v>
      </c>
      <c r="C616" s="8">
        <f>IFERROR(LOOKUP(2,1/((Vencimentos!$B$8:$B$37&lt;=A616)*(Vencimentos!$B$8:$B$37&lt;&gt;"")*(Vencimentos!$C$8:$C$37&lt;&gt;"")),Vencimentos!$C$8:$C$37),0)</f>
        <v>0</v>
      </c>
      <c r="D616" s="10">
        <f>MAX(IF(AND(ISNUMBER(Formações!$C$8),A616&gt;=Formações!$C$8),Formações!$B$8,0),IF(AND(ISNUMBER(Formações!$C$9),A616&gt;=Formações!$C$9),Formações!$B$9,0),IF(AND(ISNUMBER(Formações!$C$10),A616&gt;=Formações!$C$10),Formações!$B$10,0),IF(AND(ISNUMBER(Formações!$C$11),A616&gt;=Formações!$C$11),Formações!$B$11,0),IF(AND(ISNUMBER(Formações!$C$12),A616&gt;=Formações!$C$12),Formações!$B$12,0))</f>
        <v>0</v>
      </c>
      <c r="E616">
        <v>30</v>
      </c>
      <c r="F616" s="8">
        <f t="shared" si="9"/>
        <v>0</v>
      </c>
    </row>
    <row r="617" spans="1:6">
      <c r="A617" s="1">
        <v>45171</v>
      </c>
      <c r="B617" s="16">
        <v>45170</v>
      </c>
      <c r="C617" s="8">
        <f>IFERROR(LOOKUP(2,1/((Vencimentos!$B$8:$B$37&lt;=A617)*(Vencimentos!$B$8:$B$37&lt;&gt;"")*(Vencimentos!$C$8:$C$37&lt;&gt;"")),Vencimentos!$C$8:$C$37),0)</f>
        <v>0</v>
      </c>
      <c r="D617" s="10">
        <f>MAX(IF(AND(ISNUMBER(Formações!$C$8),A617&gt;=Formações!$C$8),Formações!$B$8,0),IF(AND(ISNUMBER(Formações!$C$9),A617&gt;=Formações!$C$9),Formações!$B$9,0),IF(AND(ISNUMBER(Formações!$C$10),A617&gt;=Formações!$C$10),Formações!$B$10,0),IF(AND(ISNUMBER(Formações!$C$11),A617&gt;=Formações!$C$11),Formações!$B$11,0),IF(AND(ISNUMBER(Formações!$C$12),A617&gt;=Formações!$C$12),Formações!$B$12,0))</f>
        <v>0</v>
      </c>
      <c r="E617">
        <v>30</v>
      </c>
      <c r="F617" s="8">
        <f t="shared" si="9"/>
        <v>0</v>
      </c>
    </row>
    <row r="618" spans="1:6">
      <c r="A618" s="1">
        <v>45172</v>
      </c>
      <c r="B618" s="16">
        <v>45170</v>
      </c>
      <c r="C618" s="8">
        <f>IFERROR(LOOKUP(2,1/((Vencimentos!$B$8:$B$37&lt;=A618)*(Vencimentos!$B$8:$B$37&lt;&gt;"")*(Vencimentos!$C$8:$C$37&lt;&gt;"")),Vencimentos!$C$8:$C$37),0)</f>
        <v>0</v>
      </c>
      <c r="D618" s="10">
        <f>MAX(IF(AND(ISNUMBER(Formações!$C$8),A618&gt;=Formações!$C$8),Formações!$B$8,0),IF(AND(ISNUMBER(Formações!$C$9),A618&gt;=Formações!$C$9),Formações!$B$9,0),IF(AND(ISNUMBER(Formações!$C$10),A618&gt;=Formações!$C$10),Formações!$B$10,0),IF(AND(ISNUMBER(Formações!$C$11),A618&gt;=Formações!$C$11),Formações!$B$11,0),IF(AND(ISNUMBER(Formações!$C$12),A618&gt;=Formações!$C$12),Formações!$B$12,0))</f>
        <v>0</v>
      </c>
      <c r="E618">
        <v>30</v>
      </c>
      <c r="F618" s="8">
        <f t="shared" si="9"/>
        <v>0</v>
      </c>
    </row>
    <row r="619" spans="1:6">
      <c r="A619" s="1">
        <v>45173</v>
      </c>
      <c r="B619" s="16">
        <v>45170</v>
      </c>
      <c r="C619" s="8">
        <f>IFERROR(LOOKUP(2,1/((Vencimentos!$B$8:$B$37&lt;=A619)*(Vencimentos!$B$8:$B$37&lt;&gt;"")*(Vencimentos!$C$8:$C$37&lt;&gt;"")),Vencimentos!$C$8:$C$37),0)</f>
        <v>0</v>
      </c>
      <c r="D619" s="10">
        <f>MAX(IF(AND(ISNUMBER(Formações!$C$8),A619&gt;=Formações!$C$8),Formações!$B$8,0),IF(AND(ISNUMBER(Formações!$C$9),A619&gt;=Formações!$C$9),Formações!$B$9,0),IF(AND(ISNUMBER(Formações!$C$10),A619&gt;=Formações!$C$10),Formações!$B$10,0),IF(AND(ISNUMBER(Formações!$C$11),A619&gt;=Formações!$C$11),Formações!$B$11,0),IF(AND(ISNUMBER(Formações!$C$12),A619&gt;=Formações!$C$12),Formações!$B$12,0))</f>
        <v>0</v>
      </c>
      <c r="E619">
        <v>30</v>
      </c>
      <c r="F619" s="8">
        <f t="shared" si="9"/>
        <v>0</v>
      </c>
    </row>
    <row r="620" spans="1:6">
      <c r="A620" s="1">
        <v>45174</v>
      </c>
      <c r="B620" s="16">
        <v>45170</v>
      </c>
      <c r="C620" s="8">
        <f>IFERROR(LOOKUP(2,1/((Vencimentos!$B$8:$B$37&lt;=A620)*(Vencimentos!$B$8:$B$37&lt;&gt;"")*(Vencimentos!$C$8:$C$37&lt;&gt;"")),Vencimentos!$C$8:$C$37),0)</f>
        <v>0</v>
      </c>
      <c r="D620" s="10">
        <f>MAX(IF(AND(ISNUMBER(Formações!$C$8),A620&gt;=Formações!$C$8),Formações!$B$8,0),IF(AND(ISNUMBER(Formações!$C$9),A620&gt;=Formações!$C$9),Formações!$B$9,0),IF(AND(ISNUMBER(Formações!$C$10),A620&gt;=Formações!$C$10),Formações!$B$10,0),IF(AND(ISNUMBER(Formações!$C$11),A620&gt;=Formações!$C$11),Formações!$B$11,0),IF(AND(ISNUMBER(Formações!$C$12),A620&gt;=Formações!$C$12),Formações!$B$12,0))</f>
        <v>0</v>
      </c>
      <c r="E620">
        <v>30</v>
      </c>
      <c r="F620" s="8">
        <f t="shared" si="9"/>
        <v>0</v>
      </c>
    </row>
    <row r="621" spans="1:6">
      <c r="A621" s="1">
        <v>45175</v>
      </c>
      <c r="B621" s="16">
        <v>45170</v>
      </c>
      <c r="C621" s="8">
        <f>IFERROR(LOOKUP(2,1/((Vencimentos!$B$8:$B$37&lt;=A621)*(Vencimentos!$B$8:$B$37&lt;&gt;"")*(Vencimentos!$C$8:$C$37&lt;&gt;"")),Vencimentos!$C$8:$C$37),0)</f>
        <v>0</v>
      </c>
      <c r="D621" s="10">
        <f>MAX(IF(AND(ISNUMBER(Formações!$C$8),A621&gt;=Formações!$C$8),Formações!$B$8,0),IF(AND(ISNUMBER(Formações!$C$9),A621&gt;=Formações!$C$9),Formações!$B$9,0),IF(AND(ISNUMBER(Formações!$C$10),A621&gt;=Formações!$C$10),Formações!$B$10,0),IF(AND(ISNUMBER(Formações!$C$11),A621&gt;=Formações!$C$11),Formações!$B$11,0),IF(AND(ISNUMBER(Formações!$C$12),A621&gt;=Formações!$C$12),Formações!$B$12,0))</f>
        <v>0</v>
      </c>
      <c r="E621">
        <v>30</v>
      </c>
      <c r="F621" s="8">
        <f t="shared" si="9"/>
        <v>0</v>
      </c>
    </row>
    <row r="622" spans="1:6">
      <c r="A622" s="1">
        <v>45176</v>
      </c>
      <c r="B622" s="16">
        <v>45170</v>
      </c>
      <c r="C622" s="8">
        <f>IFERROR(LOOKUP(2,1/((Vencimentos!$B$8:$B$37&lt;=A622)*(Vencimentos!$B$8:$B$37&lt;&gt;"")*(Vencimentos!$C$8:$C$37&lt;&gt;"")),Vencimentos!$C$8:$C$37),0)</f>
        <v>0</v>
      </c>
      <c r="D622" s="10">
        <f>MAX(IF(AND(ISNUMBER(Formações!$C$8),A622&gt;=Formações!$C$8),Formações!$B$8,0),IF(AND(ISNUMBER(Formações!$C$9),A622&gt;=Formações!$C$9),Formações!$B$9,0),IF(AND(ISNUMBER(Formações!$C$10),A622&gt;=Formações!$C$10),Formações!$B$10,0),IF(AND(ISNUMBER(Formações!$C$11),A622&gt;=Formações!$C$11),Formações!$B$11,0),IF(AND(ISNUMBER(Formações!$C$12),A622&gt;=Formações!$C$12),Formações!$B$12,0))</f>
        <v>0</v>
      </c>
      <c r="E622">
        <v>30</v>
      </c>
      <c r="F622" s="8">
        <f t="shared" si="9"/>
        <v>0</v>
      </c>
    </row>
    <row r="623" spans="1:6">
      <c r="A623" s="1">
        <v>45177</v>
      </c>
      <c r="B623" s="16">
        <v>45170</v>
      </c>
      <c r="C623" s="8">
        <f>IFERROR(LOOKUP(2,1/((Vencimentos!$B$8:$B$37&lt;=A623)*(Vencimentos!$B$8:$B$37&lt;&gt;"")*(Vencimentos!$C$8:$C$37&lt;&gt;"")),Vencimentos!$C$8:$C$37),0)</f>
        <v>0</v>
      </c>
      <c r="D623" s="10">
        <f>MAX(IF(AND(ISNUMBER(Formações!$C$8),A623&gt;=Formações!$C$8),Formações!$B$8,0),IF(AND(ISNUMBER(Formações!$C$9),A623&gt;=Formações!$C$9),Formações!$B$9,0),IF(AND(ISNUMBER(Formações!$C$10),A623&gt;=Formações!$C$10),Formações!$B$10,0),IF(AND(ISNUMBER(Formações!$C$11),A623&gt;=Formações!$C$11),Formações!$B$11,0),IF(AND(ISNUMBER(Formações!$C$12),A623&gt;=Formações!$C$12),Formações!$B$12,0))</f>
        <v>0</v>
      </c>
      <c r="E623">
        <v>30</v>
      </c>
      <c r="F623" s="8">
        <f t="shared" si="9"/>
        <v>0</v>
      </c>
    </row>
    <row r="624" spans="1:6">
      <c r="A624" s="1">
        <v>45178</v>
      </c>
      <c r="B624" s="16">
        <v>45170</v>
      </c>
      <c r="C624" s="8">
        <f>IFERROR(LOOKUP(2,1/((Vencimentos!$B$8:$B$37&lt;=A624)*(Vencimentos!$B$8:$B$37&lt;&gt;"")*(Vencimentos!$C$8:$C$37&lt;&gt;"")),Vencimentos!$C$8:$C$37),0)</f>
        <v>0</v>
      </c>
      <c r="D624" s="10">
        <f>MAX(IF(AND(ISNUMBER(Formações!$C$8),A624&gt;=Formações!$C$8),Formações!$B$8,0),IF(AND(ISNUMBER(Formações!$C$9),A624&gt;=Formações!$C$9),Formações!$B$9,0),IF(AND(ISNUMBER(Formações!$C$10),A624&gt;=Formações!$C$10),Formações!$B$10,0),IF(AND(ISNUMBER(Formações!$C$11),A624&gt;=Formações!$C$11),Formações!$B$11,0),IF(AND(ISNUMBER(Formações!$C$12),A624&gt;=Formações!$C$12),Formações!$B$12,0))</f>
        <v>0</v>
      </c>
      <c r="E624">
        <v>30</v>
      </c>
      <c r="F624" s="8">
        <f t="shared" si="9"/>
        <v>0</v>
      </c>
    </row>
    <row r="625" spans="1:6">
      <c r="A625" s="1">
        <v>45179</v>
      </c>
      <c r="B625" s="16">
        <v>45170</v>
      </c>
      <c r="C625" s="8">
        <f>IFERROR(LOOKUP(2,1/((Vencimentos!$B$8:$B$37&lt;=A625)*(Vencimentos!$B$8:$B$37&lt;&gt;"")*(Vencimentos!$C$8:$C$37&lt;&gt;"")),Vencimentos!$C$8:$C$37),0)</f>
        <v>0</v>
      </c>
      <c r="D625" s="10">
        <f>MAX(IF(AND(ISNUMBER(Formações!$C$8),A625&gt;=Formações!$C$8),Formações!$B$8,0),IF(AND(ISNUMBER(Formações!$C$9),A625&gt;=Formações!$C$9),Formações!$B$9,0),IF(AND(ISNUMBER(Formações!$C$10),A625&gt;=Formações!$C$10),Formações!$B$10,0),IF(AND(ISNUMBER(Formações!$C$11),A625&gt;=Formações!$C$11),Formações!$B$11,0),IF(AND(ISNUMBER(Formações!$C$12),A625&gt;=Formações!$C$12),Formações!$B$12,0))</f>
        <v>0</v>
      </c>
      <c r="E625">
        <v>30</v>
      </c>
      <c r="F625" s="8">
        <f t="shared" si="9"/>
        <v>0</v>
      </c>
    </row>
    <row r="626" spans="1:6">
      <c r="A626" s="1">
        <v>45180</v>
      </c>
      <c r="B626" s="16">
        <v>45170</v>
      </c>
      <c r="C626" s="8">
        <f>IFERROR(LOOKUP(2,1/((Vencimentos!$B$8:$B$37&lt;=A626)*(Vencimentos!$B$8:$B$37&lt;&gt;"")*(Vencimentos!$C$8:$C$37&lt;&gt;"")),Vencimentos!$C$8:$C$37),0)</f>
        <v>0</v>
      </c>
      <c r="D626" s="10">
        <f>MAX(IF(AND(ISNUMBER(Formações!$C$8),A626&gt;=Formações!$C$8),Formações!$B$8,0),IF(AND(ISNUMBER(Formações!$C$9),A626&gt;=Formações!$C$9),Formações!$B$9,0),IF(AND(ISNUMBER(Formações!$C$10),A626&gt;=Formações!$C$10),Formações!$B$10,0),IF(AND(ISNUMBER(Formações!$C$11),A626&gt;=Formações!$C$11),Formações!$B$11,0),IF(AND(ISNUMBER(Formações!$C$12),A626&gt;=Formações!$C$12),Formações!$B$12,0))</f>
        <v>0</v>
      </c>
      <c r="E626">
        <v>30</v>
      </c>
      <c r="F626" s="8">
        <f t="shared" si="9"/>
        <v>0</v>
      </c>
    </row>
    <row r="627" spans="1:6">
      <c r="A627" s="1">
        <v>45181</v>
      </c>
      <c r="B627" s="16">
        <v>45170</v>
      </c>
      <c r="C627" s="8">
        <f>IFERROR(LOOKUP(2,1/((Vencimentos!$B$8:$B$37&lt;=A627)*(Vencimentos!$B$8:$B$37&lt;&gt;"")*(Vencimentos!$C$8:$C$37&lt;&gt;"")),Vencimentos!$C$8:$C$37),0)</f>
        <v>0</v>
      </c>
      <c r="D627" s="10">
        <f>MAX(IF(AND(ISNUMBER(Formações!$C$8),A627&gt;=Formações!$C$8),Formações!$B$8,0),IF(AND(ISNUMBER(Formações!$C$9),A627&gt;=Formações!$C$9),Formações!$B$9,0),IF(AND(ISNUMBER(Formações!$C$10),A627&gt;=Formações!$C$10),Formações!$B$10,0),IF(AND(ISNUMBER(Formações!$C$11),A627&gt;=Formações!$C$11),Formações!$B$11,0),IF(AND(ISNUMBER(Formações!$C$12),A627&gt;=Formações!$C$12),Formações!$B$12,0))</f>
        <v>0</v>
      </c>
      <c r="E627">
        <v>30</v>
      </c>
      <c r="F627" s="8">
        <f t="shared" si="9"/>
        <v>0</v>
      </c>
    </row>
    <row r="628" spans="1:6">
      <c r="A628" s="1">
        <v>45182</v>
      </c>
      <c r="B628" s="16">
        <v>45170</v>
      </c>
      <c r="C628" s="8">
        <f>IFERROR(LOOKUP(2,1/((Vencimentos!$B$8:$B$37&lt;=A628)*(Vencimentos!$B$8:$B$37&lt;&gt;"")*(Vencimentos!$C$8:$C$37&lt;&gt;"")),Vencimentos!$C$8:$C$37),0)</f>
        <v>0</v>
      </c>
      <c r="D628" s="10">
        <f>MAX(IF(AND(ISNUMBER(Formações!$C$8),A628&gt;=Formações!$C$8),Formações!$B$8,0),IF(AND(ISNUMBER(Formações!$C$9),A628&gt;=Formações!$C$9),Formações!$B$9,0),IF(AND(ISNUMBER(Formações!$C$10),A628&gt;=Formações!$C$10),Formações!$B$10,0),IF(AND(ISNUMBER(Formações!$C$11),A628&gt;=Formações!$C$11),Formações!$B$11,0),IF(AND(ISNUMBER(Formações!$C$12),A628&gt;=Formações!$C$12),Formações!$B$12,0))</f>
        <v>0</v>
      </c>
      <c r="E628">
        <v>30</v>
      </c>
      <c r="F628" s="8">
        <f t="shared" si="9"/>
        <v>0</v>
      </c>
    </row>
    <row r="629" spans="1:6">
      <c r="A629" s="1">
        <v>45183</v>
      </c>
      <c r="B629" s="16">
        <v>45170</v>
      </c>
      <c r="C629" s="8">
        <f>IFERROR(LOOKUP(2,1/((Vencimentos!$B$8:$B$37&lt;=A629)*(Vencimentos!$B$8:$B$37&lt;&gt;"")*(Vencimentos!$C$8:$C$37&lt;&gt;"")),Vencimentos!$C$8:$C$37),0)</f>
        <v>0</v>
      </c>
      <c r="D629" s="10">
        <f>MAX(IF(AND(ISNUMBER(Formações!$C$8),A629&gt;=Formações!$C$8),Formações!$B$8,0),IF(AND(ISNUMBER(Formações!$C$9),A629&gt;=Formações!$C$9),Formações!$B$9,0),IF(AND(ISNUMBER(Formações!$C$10),A629&gt;=Formações!$C$10),Formações!$B$10,0),IF(AND(ISNUMBER(Formações!$C$11),A629&gt;=Formações!$C$11),Formações!$B$11,0),IF(AND(ISNUMBER(Formações!$C$12),A629&gt;=Formações!$C$12),Formações!$B$12,0))</f>
        <v>0</v>
      </c>
      <c r="E629">
        <v>30</v>
      </c>
      <c r="F629" s="8">
        <f t="shared" si="9"/>
        <v>0</v>
      </c>
    </row>
    <row r="630" spans="1:6">
      <c r="A630" s="1">
        <v>45184</v>
      </c>
      <c r="B630" s="16">
        <v>45170</v>
      </c>
      <c r="C630" s="8">
        <f>IFERROR(LOOKUP(2,1/((Vencimentos!$B$8:$B$37&lt;=A630)*(Vencimentos!$B$8:$B$37&lt;&gt;"")*(Vencimentos!$C$8:$C$37&lt;&gt;"")),Vencimentos!$C$8:$C$37),0)</f>
        <v>0</v>
      </c>
      <c r="D630" s="10">
        <f>MAX(IF(AND(ISNUMBER(Formações!$C$8),A630&gt;=Formações!$C$8),Formações!$B$8,0),IF(AND(ISNUMBER(Formações!$C$9),A630&gt;=Formações!$C$9),Formações!$B$9,0),IF(AND(ISNUMBER(Formações!$C$10),A630&gt;=Formações!$C$10),Formações!$B$10,0),IF(AND(ISNUMBER(Formações!$C$11),A630&gt;=Formações!$C$11),Formações!$B$11,0),IF(AND(ISNUMBER(Formações!$C$12),A630&gt;=Formações!$C$12),Formações!$B$12,0))</f>
        <v>0</v>
      </c>
      <c r="E630">
        <v>30</v>
      </c>
      <c r="F630" s="8">
        <f t="shared" si="9"/>
        <v>0</v>
      </c>
    </row>
    <row r="631" spans="1:6">
      <c r="A631" s="1">
        <v>45185</v>
      </c>
      <c r="B631" s="16">
        <v>45170</v>
      </c>
      <c r="C631" s="8">
        <f>IFERROR(LOOKUP(2,1/((Vencimentos!$B$8:$B$37&lt;=A631)*(Vencimentos!$B$8:$B$37&lt;&gt;"")*(Vencimentos!$C$8:$C$37&lt;&gt;"")),Vencimentos!$C$8:$C$37),0)</f>
        <v>0</v>
      </c>
      <c r="D631" s="10">
        <f>MAX(IF(AND(ISNUMBER(Formações!$C$8),A631&gt;=Formações!$C$8),Formações!$B$8,0),IF(AND(ISNUMBER(Formações!$C$9),A631&gt;=Formações!$C$9),Formações!$B$9,0),IF(AND(ISNUMBER(Formações!$C$10),A631&gt;=Formações!$C$10),Formações!$B$10,0),IF(AND(ISNUMBER(Formações!$C$11),A631&gt;=Formações!$C$11),Formações!$B$11,0),IF(AND(ISNUMBER(Formações!$C$12),A631&gt;=Formações!$C$12),Formações!$B$12,0))</f>
        <v>0</v>
      </c>
      <c r="E631">
        <v>30</v>
      </c>
      <c r="F631" s="8">
        <f t="shared" si="9"/>
        <v>0</v>
      </c>
    </row>
    <row r="632" spans="1:6">
      <c r="A632" s="1">
        <v>45186</v>
      </c>
      <c r="B632" s="16">
        <v>45170</v>
      </c>
      <c r="C632" s="8">
        <f>IFERROR(LOOKUP(2,1/((Vencimentos!$B$8:$B$37&lt;=A632)*(Vencimentos!$B$8:$B$37&lt;&gt;"")*(Vencimentos!$C$8:$C$37&lt;&gt;"")),Vencimentos!$C$8:$C$37),0)</f>
        <v>0</v>
      </c>
      <c r="D632" s="10">
        <f>MAX(IF(AND(ISNUMBER(Formações!$C$8),A632&gt;=Formações!$C$8),Formações!$B$8,0),IF(AND(ISNUMBER(Formações!$C$9),A632&gt;=Formações!$C$9),Formações!$B$9,0),IF(AND(ISNUMBER(Formações!$C$10),A632&gt;=Formações!$C$10),Formações!$B$10,0),IF(AND(ISNUMBER(Formações!$C$11),A632&gt;=Formações!$C$11),Formações!$B$11,0),IF(AND(ISNUMBER(Formações!$C$12),A632&gt;=Formações!$C$12),Formações!$B$12,0))</f>
        <v>0</v>
      </c>
      <c r="E632">
        <v>30</v>
      </c>
      <c r="F632" s="8">
        <f t="shared" si="9"/>
        <v>0</v>
      </c>
    </row>
    <row r="633" spans="1:6">
      <c r="A633" s="1">
        <v>45187</v>
      </c>
      <c r="B633" s="16">
        <v>45170</v>
      </c>
      <c r="C633" s="8">
        <f>IFERROR(LOOKUP(2,1/((Vencimentos!$B$8:$B$37&lt;=A633)*(Vencimentos!$B$8:$B$37&lt;&gt;"")*(Vencimentos!$C$8:$C$37&lt;&gt;"")),Vencimentos!$C$8:$C$37),0)</f>
        <v>0</v>
      </c>
      <c r="D633" s="10">
        <f>MAX(IF(AND(ISNUMBER(Formações!$C$8),A633&gt;=Formações!$C$8),Formações!$B$8,0),IF(AND(ISNUMBER(Formações!$C$9),A633&gt;=Formações!$C$9),Formações!$B$9,0),IF(AND(ISNUMBER(Formações!$C$10),A633&gt;=Formações!$C$10),Formações!$B$10,0),IF(AND(ISNUMBER(Formações!$C$11),A633&gt;=Formações!$C$11),Formações!$B$11,0),IF(AND(ISNUMBER(Formações!$C$12),A633&gt;=Formações!$C$12),Formações!$B$12,0))</f>
        <v>0</v>
      </c>
      <c r="E633">
        <v>30</v>
      </c>
      <c r="F633" s="8">
        <f t="shared" si="9"/>
        <v>0</v>
      </c>
    </row>
    <row r="634" spans="1:6">
      <c r="A634" s="1">
        <v>45188</v>
      </c>
      <c r="B634" s="16">
        <v>45170</v>
      </c>
      <c r="C634" s="8">
        <f>IFERROR(LOOKUP(2,1/((Vencimentos!$B$8:$B$37&lt;=A634)*(Vencimentos!$B$8:$B$37&lt;&gt;"")*(Vencimentos!$C$8:$C$37&lt;&gt;"")),Vencimentos!$C$8:$C$37),0)</f>
        <v>0</v>
      </c>
      <c r="D634" s="10">
        <f>MAX(IF(AND(ISNUMBER(Formações!$C$8),A634&gt;=Formações!$C$8),Formações!$B$8,0),IF(AND(ISNUMBER(Formações!$C$9),A634&gt;=Formações!$C$9),Formações!$B$9,0),IF(AND(ISNUMBER(Formações!$C$10),A634&gt;=Formações!$C$10),Formações!$B$10,0),IF(AND(ISNUMBER(Formações!$C$11),A634&gt;=Formações!$C$11),Formações!$B$11,0),IF(AND(ISNUMBER(Formações!$C$12),A634&gt;=Formações!$C$12),Formações!$B$12,0))</f>
        <v>0</v>
      </c>
      <c r="E634">
        <v>30</v>
      </c>
      <c r="F634" s="8">
        <f t="shared" si="9"/>
        <v>0</v>
      </c>
    </row>
    <row r="635" spans="1:6">
      <c r="A635" s="1">
        <v>45189</v>
      </c>
      <c r="B635" s="16">
        <v>45170</v>
      </c>
      <c r="C635" s="8">
        <f>IFERROR(LOOKUP(2,1/((Vencimentos!$B$8:$B$37&lt;=A635)*(Vencimentos!$B$8:$B$37&lt;&gt;"")*(Vencimentos!$C$8:$C$37&lt;&gt;"")),Vencimentos!$C$8:$C$37),0)</f>
        <v>0</v>
      </c>
      <c r="D635" s="10">
        <f>MAX(IF(AND(ISNUMBER(Formações!$C$8),A635&gt;=Formações!$C$8),Formações!$B$8,0),IF(AND(ISNUMBER(Formações!$C$9),A635&gt;=Formações!$C$9),Formações!$B$9,0),IF(AND(ISNUMBER(Formações!$C$10),A635&gt;=Formações!$C$10),Formações!$B$10,0),IF(AND(ISNUMBER(Formações!$C$11),A635&gt;=Formações!$C$11),Formações!$B$11,0),IF(AND(ISNUMBER(Formações!$C$12),A635&gt;=Formações!$C$12),Formações!$B$12,0))</f>
        <v>0</v>
      </c>
      <c r="E635">
        <v>30</v>
      </c>
      <c r="F635" s="8">
        <f t="shared" si="9"/>
        <v>0</v>
      </c>
    </row>
    <row r="636" spans="1:6">
      <c r="A636" s="1">
        <v>45190</v>
      </c>
      <c r="B636" s="16">
        <v>45170</v>
      </c>
      <c r="C636" s="8">
        <f>IFERROR(LOOKUP(2,1/((Vencimentos!$B$8:$B$37&lt;=A636)*(Vencimentos!$B$8:$B$37&lt;&gt;"")*(Vencimentos!$C$8:$C$37&lt;&gt;"")),Vencimentos!$C$8:$C$37),0)</f>
        <v>0</v>
      </c>
      <c r="D636" s="10">
        <f>MAX(IF(AND(ISNUMBER(Formações!$C$8),A636&gt;=Formações!$C$8),Formações!$B$8,0),IF(AND(ISNUMBER(Formações!$C$9),A636&gt;=Formações!$C$9),Formações!$B$9,0),IF(AND(ISNUMBER(Formações!$C$10),A636&gt;=Formações!$C$10),Formações!$B$10,0),IF(AND(ISNUMBER(Formações!$C$11),A636&gt;=Formações!$C$11),Formações!$B$11,0),IF(AND(ISNUMBER(Formações!$C$12),A636&gt;=Formações!$C$12),Formações!$B$12,0))</f>
        <v>0</v>
      </c>
      <c r="E636">
        <v>30</v>
      </c>
      <c r="F636" s="8">
        <f t="shared" si="9"/>
        <v>0</v>
      </c>
    </row>
    <row r="637" spans="1:6">
      <c r="A637" s="1">
        <v>45191</v>
      </c>
      <c r="B637" s="16">
        <v>45170</v>
      </c>
      <c r="C637" s="8">
        <f>IFERROR(LOOKUP(2,1/((Vencimentos!$B$8:$B$37&lt;=A637)*(Vencimentos!$B$8:$B$37&lt;&gt;"")*(Vencimentos!$C$8:$C$37&lt;&gt;"")),Vencimentos!$C$8:$C$37),0)</f>
        <v>0</v>
      </c>
      <c r="D637" s="10">
        <f>MAX(IF(AND(ISNUMBER(Formações!$C$8),A637&gt;=Formações!$C$8),Formações!$B$8,0),IF(AND(ISNUMBER(Formações!$C$9),A637&gt;=Formações!$C$9),Formações!$B$9,0),IF(AND(ISNUMBER(Formações!$C$10),A637&gt;=Formações!$C$10),Formações!$B$10,0),IF(AND(ISNUMBER(Formações!$C$11),A637&gt;=Formações!$C$11),Formações!$B$11,0),IF(AND(ISNUMBER(Formações!$C$12),A637&gt;=Formações!$C$12),Formações!$B$12,0))</f>
        <v>0</v>
      </c>
      <c r="E637">
        <v>30</v>
      </c>
      <c r="F637" s="8">
        <f t="shared" si="9"/>
        <v>0</v>
      </c>
    </row>
    <row r="638" spans="1:6">
      <c r="A638" s="1">
        <v>45192</v>
      </c>
      <c r="B638" s="16">
        <v>45170</v>
      </c>
      <c r="C638" s="8">
        <f>IFERROR(LOOKUP(2,1/((Vencimentos!$B$8:$B$37&lt;=A638)*(Vencimentos!$B$8:$B$37&lt;&gt;"")*(Vencimentos!$C$8:$C$37&lt;&gt;"")),Vencimentos!$C$8:$C$37),0)</f>
        <v>0</v>
      </c>
      <c r="D638" s="10">
        <f>MAX(IF(AND(ISNUMBER(Formações!$C$8),A638&gt;=Formações!$C$8),Formações!$B$8,0),IF(AND(ISNUMBER(Formações!$C$9),A638&gt;=Formações!$C$9),Formações!$B$9,0),IF(AND(ISNUMBER(Formações!$C$10),A638&gt;=Formações!$C$10),Formações!$B$10,0),IF(AND(ISNUMBER(Formações!$C$11),A638&gt;=Formações!$C$11),Formações!$B$11,0),IF(AND(ISNUMBER(Formações!$C$12),A638&gt;=Formações!$C$12),Formações!$B$12,0))</f>
        <v>0</v>
      </c>
      <c r="E638">
        <v>30</v>
      </c>
      <c r="F638" s="8">
        <f t="shared" si="9"/>
        <v>0</v>
      </c>
    </row>
    <row r="639" spans="1:6">
      <c r="A639" s="1">
        <v>45193</v>
      </c>
      <c r="B639" s="16">
        <v>45170</v>
      </c>
      <c r="C639" s="8">
        <f>IFERROR(LOOKUP(2,1/((Vencimentos!$B$8:$B$37&lt;=A639)*(Vencimentos!$B$8:$B$37&lt;&gt;"")*(Vencimentos!$C$8:$C$37&lt;&gt;"")),Vencimentos!$C$8:$C$37),0)</f>
        <v>0</v>
      </c>
      <c r="D639" s="10">
        <f>MAX(IF(AND(ISNUMBER(Formações!$C$8),A639&gt;=Formações!$C$8),Formações!$B$8,0),IF(AND(ISNUMBER(Formações!$C$9),A639&gt;=Formações!$C$9),Formações!$B$9,0),IF(AND(ISNUMBER(Formações!$C$10),A639&gt;=Formações!$C$10),Formações!$B$10,0),IF(AND(ISNUMBER(Formações!$C$11),A639&gt;=Formações!$C$11),Formações!$B$11,0),IF(AND(ISNUMBER(Formações!$C$12),A639&gt;=Formações!$C$12),Formações!$B$12,0))</f>
        <v>0</v>
      </c>
      <c r="E639">
        <v>30</v>
      </c>
      <c r="F639" s="8">
        <f t="shared" si="9"/>
        <v>0</v>
      </c>
    </row>
    <row r="640" spans="1:6">
      <c r="A640" s="1">
        <v>45194</v>
      </c>
      <c r="B640" s="16">
        <v>45170</v>
      </c>
      <c r="C640" s="8">
        <f>IFERROR(LOOKUP(2,1/((Vencimentos!$B$8:$B$37&lt;=A640)*(Vencimentos!$B$8:$B$37&lt;&gt;"")*(Vencimentos!$C$8:$C$37&lt;&gt;"")),Vencimentos!$C$8:$C$37),0)</f>
        <v>0</v>
      </c>
      <c r="D640" s="10">
        <f>MAX(IF(AND(ISNUMBER(Formações!$C$8),A640&gt;=Formações!$C$8),Formações!$B$8,0),IF(AND(ISNUMBER(Formações!$C$9),A640&gt;=Formações!$C$9),Formações!$B$9,0),IF(AND(ISNUMBER(Formações!$C$10),A640&gt;=Formações!$C$10),Formações!$B$10,0),IF(AND(ISNUMBER(Formações!$C$11),A640&gt;=Formações!$C$11),Formações!$B$11,0),IF(AND(ISNUMBER(Formações!$C$12),A640&gt;=Formações!$C$12),Formações!$B$12,0))</f>
        <v>0</v>
      </c>
      <c r="E640">
        <v>30</v>
      </c>
      <c r="F640" s="8">
        <f t="shared" si="9"/>
        <v>0</v>
      </c>
    </row>
    <row r="641" spans="1:6">
      <c r="A641" s="1">
        <v>45195</v>
      </c>
      <c r="B641" s="16">
        <v>45170</v>
      </c>
      <c r="C641" s="8">
        <f>IFERROR(LOOKUP(2,1/((Vencimentos!$B$8:$B$37&lt;=A641)*(Vencimentos!$B$8:$B$37&lt;&gt;"")*(Vencimentos!$C$8:$C$37&lt;&gt;"")),Vencimentos!$C$8:$C$37),0)</f>
        <v>0</v>
      </c>
      <c r="D641" s="10">
        <f>MAX(IF(AND(ISNUMBER(Formações!$C$8),A641&gt;=Formações!$C$8),Formações!$B$8,0),IF(AND(ISNUMBER(Formações!$C$9),A641&gt;=Formações!$C$9),Formações!$B$9,0),IF(AND(ISNUMBER(Formações!$C$10),A641&gt;=Formações!$C$10),Formações!$B$10,0),IF(AND(ISNUMBER(Formações!$C$11),A641&gt;=Formações!$C$11),Formações!$B$11,0),IF(AND(ISNUMBER(Formações!$C$12),A641&gt;=Formações!$C$12),Formações!$B$12,0))</f>
        <v>0</v>
      </c>
      <c r="E641">
        <v>30</v>
      </c>
      <c r="F641" s="8">
        <f t="shared" si="9"/>
        <v>0</v>
      </c>
    </row>
    <row r="642" spans="1:6">
      <c r="A642" s="1">
        <v>45196</v>
      </c>
      <c r="B642" s="16">
        <v>45170</v>
      </c>
      <c r="C642" s="8">
        <f>IFERROR(LOOKUP(2,1/((Vencimentos!$B$8:$B$37&lt;=A642)*(Vencimentos!$B$8:$B$37&lt;&gt;"")*(Vencimentos!$C$8:$C$37&lt;&gt;"")),Vencimentos!$C$8:$C$37),0)</f>
        <v>0</v>
      </c>
      <c r="D642" s="10">
        <f>MAX(IF(AND(ISNUMBER(Formações!$C$8),A642&gt;=Formações!$C$8),Formações!$B$8,0),IF(AND(ISNUMBER(Formações!$C$9),A642&gt;=Formações!$C$9),Formações!$B$9,0),IF(AND(ISNUMBER(Formações!$C$10),A642&gt;=Formações!$C$10),Formações!$B$10,0),IF(AND(ISNUMBER(Formações!$C$11),A642&gt;=Formações!$C$11),Formações!$B$11,0),IF(AND(ISNUMBER(Formações!$C$12),A642&gt;=Formações!$C$12),Formações!$B$12,0))</f>
        <v>0</v>
      </c>
      <c r="E642">
        <v>30</v>
      </c>
      <c r="F642" s="8">
        <f t="shared" si="9"/>
        <v>0</v>
      </c>
    </row>
    <row r="643" spans="1:6">
      <c r="A643" s="1">
        <v>45197</v>
      </c>
      <c r="B643" s="16">
        <v>45170</v>
      </c>
      <c r="C643" s="8">
        <f>IFERROR(LOOKUP(2,1/((Vencimentos!$B$8:$B$37&lt;=A643)*(Vencimentos!$B$8:$B$37&lt;&gt;"")*(Vencimentos!$C$8:$C$37&lt;&gt;"")),Vencimentos!$C$8:$C$37),0)</f>
        <v>0</v>
      </c>
      <c r="D643" s="10">
        <f>MAX(IF(AND(ISNUMBER(Formações!$C$8),A643&gt;=Formações!$C$8),Formações!$B$8,0),IF(AND(ISNUMBER(Formações!$C$9),A643&gt;=Formações!$C$9),Formações!$B$9,0),IF(AND(ISNUMBER(Formações!$C$10),A643&gt;=Formações!$C$10),Formações!$B$10,0),IF(AND(ISNUMBER(Formações!$C$11),A643&gt;=Formações!$C$11),Formações!$B$11,0),IF(AND(ISNUMBER(Formações!$C$12),A643&gt;=Formações!$C$12),Formações!$B$12,0))</f>
        <v>0</v>
      </c>
      <c r="E643">
        <v>30</v>
      </c>
      <c r="F643" s="8">
        <f t="shared" si="9"/>
        <v>0</v>
      </c>
    </row>
    <row r="644" spans="1:6">
      <c r="A644" s="1">
        <v>45198</v>
      </c>
      <c r="B644" s="16">
        <v>45170</v>
      </c>
      <c r="C644" s="8">
        <f>IFERROR(LOOKUP(2,1/((Vencimentos!$B$8:$B$37&lt;=A644)*(Vencimentos!$B$8:$B$37&lt;&gt;"")*(Vencimentos!$C$8:$C$37&lt;&gt;"")),Vencimentos!$C$8:$C$37),0)</f>
        <v>0</v>
      </c>
      <c r="D644" s="10">
        <f>MAX(IF(AND(ISNUMBER(Formações!$C$8),A644&gt;=Formações!$C$8),Formações!$B$8,0),IF(AND(ISNUMBER(Formações!$C$9),A644&gt;=Formações!$C$9),Formações!$B$9,0),IF(AND(ISNUMBER(Formações!$C$10),A644&gt;=Formações!$C$10),Formações!$B$10,0),IF(AND(ISNUMBER(Formações!$C$11),A644&gt;=Formações!$C$11),Formações!$B$11,0),IF(AND(ISNUMBER(Formações!$C$12),A644&gt;=Formações!$C$12),Formações!$B$12,0))</f>
        <v>0</v>
      </c>
      <c r="E644">
        <v>30</v>
      </c>
      <c r="F644" s="8">
        <f t="shared" si="9"/>
        <v>0</v>
      </c>
    </row>
    <row r="645" spans="1:6">
      <c r="A645" s="1">
        <v>45199</v>
      </c>
      <c r="B645" s="16">
        <v>45170</v>
      </c>
      <c r="C645" s="8">
        <f>IFERROR(LOOKUP(2,1/((Vencimentos!$B$8:$B$37&lt;=A645)*(Vencimentos!$B$8:$B$37&lt;&gt;"")*(Vencimentos!$C$8:$C$37&lt;&gt;"")),Vencimentos!$C$8:$C$37),0)</f>
        <v>0</v>
      </c>
      <c r="D645" s="10">
        <f>MAX(IF(AND(ISNUMBER(Formações!$C$8),A645&gt;=Formações!$C$8),Formações!$B$8,0),IF(AND(ISNUMBER(Formações!$C$9),A645&gt;=Formações!$C$9),Formações!$B$9,0),IF(AND(ISNUMBER(Formações!$C$10),A645&gt;=Formações!$C$10),Formações!$B$10,0),IF(AND(ISNUMBER(Formações!$C$11),A645&gt;=Formações!$C$11),Formações!$B$11,0),IF(AND(ISNUMBER(Formações!$C$12),A645&gt;=Formações!$C$12),Formações!$B$12,0))</f>
        <v>0</v>
      </c>
      <c r="E645">
        <v>30</v>
      </c>
      <c r="F645" s="8">
        <f t="shared" si="9"/>
        <v>0</v>
      </c>
    </row>
    <row r="646" spans="1:6">
      <c r="A646" s="1">
        <v>45200</v>
      </c>
      <c r="B646" s="16">
        <v>45200</v>
      </c>
      <c r="C646" s="8">
        <f>IFERROR(LOOKUP(2,1/((Vencimentos!$B$8:$B$37&lt;=A646)*(Vencimentos!$B$8:$B$37&lt;&gt;"")*(Vencimentos!$C$8:$C$37&lt;&gt;"")),Vencimentos!$C$8:$C$37),0)</f>
        <v>0</v>
      </c>
      <c r="D646" s="10">
        <f>MAX(IF(AND(ISNUMBER(Formações!$C$8),A646&gt;=Formações!$C$8),Formações!$B$8,0),IF(AND(ISNUMBER(Formações!$C$9),A646&gt;=Formações!$C$9),Formações!$B$9,0),IF(AND(ISNUMBER(Formações!$C$10),A646&gt;=Formações!$C$10),Formações!$B$10,0),IF(AND(ISNUMBER(Formações!$C$11),A646&gt;=Formações!$C$11),Formações!$B$11,0),IF(AND(ISNUMBER(Formações!$C$12),A646&gt;=Formações!$C$12),Formações!$B$12,0))</f>
        <v>0</v>
      </c>
      <c r="E646">
        <v>31</v>
      </c>
      <c r="F646" s="8">
        <f t="shared" si="9"/>
        <v>0</v>
      </c>
    </row>
    <row r="647" spans="1:6">
      <c r="A647" s="1">
        <v>45201</v>
      </c>
      <c r="B647" s="16">
        <v>45200</v>
      </c>
      <c r="C647" s="8">
        <f>IFERROR(LOOKUP(2,1/((Vencimentos!$B$8:$B$37&lt;=A647)*(Vencimentos!$B$8:$B$37&lt;&gt;"")*(Vencimentos!$C$8:$C$37&lt;&gt;"")),Vencimentos!$C$8:$C$37),0)</f>
        <v>0</v>
      </c>
      <c r="D647" s="10">
        <f>MAX(IF(AND(ISNUMBER(Formações!$C$8),A647&gt;=Formações!$C$8),Formações!$B$8,0),IF(AND(ISNUMBER(Formações!$C$9),A647&gt;=Formações!$C$9),Formações!$B$9,0),IF(AND(ISNUMBER(Formações!$C$10),A647&gt;=Formações!$C$10),Formações!$B$10,0),IF(AND(ISNUMBER(Formações!$C$11),A647&gt;=Formações!$C$11),Formações!$B$11,0),IF(AND(ISNUMBER(Formações!$C$12),A647&gt;=Formações!$C$12),Formações!$B$12,0))</f>
        <v>0</v>
      </c>
      <c r="E647">
        <v>31</v>
      </c>
      <c r="F647" s="8">
        <f t="shared" si="9"/>
        <v>0</v>
      </c>
    </row>
    <row r="648" spans="1:6">
      <c r="A648" s="1">
        <v>45202</v>
      </c>
      <c r="B648" s="16">
        <v>45200</v>
      </c>
      <c r="C648" s="8">
        <f>IFERROR(LOOKUP(2,1/((Vencimentos!$B$8:$B$37&lt;=A648)*(Vencimentos!$B$8:$B$37&lt;&gt;"")*(Vencimentos!$C$8:$C$37&lt;&gt;"")),Vencimentos!$C$8:$C$37),0)</f>
        <v>0</v>
      </c>
      <c r="D648" s="10">
        <f>MAX(IF(AND(ISNUMBER(Formações!$C$8),A648&gt;=Formações!$C$8),Formações!$B$8,0),IF(AND(ISNUMBER(Formações!$C$9),A648&gt;=Formações!$C$9),Formações!$B$9,0),IF(AND(ISNUMBER(Formações!$C$10),A648&gt;=Formações!$C$10),Formações!$B$10,0),IF(AND(ISNUMBER(Formações!$C$11),A648&gt;=Formações!$C$11),Formações!$B$11,0),IF(AND(ISNUMBER(Formações!$C$12),A648&gt;=Formações!$C$12),Formações!$B$12,0))</f>
        <v>0</v>
      </c>
      <c r="E648">
        <v>31</v>
      </c>
      <c r="F648" s="8">
        <f t="shared" ref="F648:F711" si="10">IF(OR(C648&lt;=0,D648&lt;=0),0,C648*D648/E648)</f>
        <v>0</v>
      </c>
    </row>
    <row r="649" spans="1:6">
      <c r="A649" s="1">
        <v>45203</v>
      </c>
      <c r="B649" s="16">
        <v>45200</v>
      </c>
      <c r="C649" s="8">
        <f>IFERROR(LOOKUP(2,1/((Vencimentos!$B$8:$B$37&lt;=A649)*(Vencimentos!$B$8:$B$37&lt;&gt;"")*(Vencimentos!$C$8:$C$37&lt;&gt;"")),Vencimentos!$C$8:$C$37),0)</f>
        <v>0</v>
      </c>
      <c r="D649" s="10">
        <f>MAX(IF(AND(ISNUMBER(Formações!$C$8),A649&gt;=Formações!$C$8),Formações!$B$8,0),IF(AND(ISNUMBER(Formações!$C$9),A649&gt;=Formações!$C$9),Formações!$B$9,0),IF(AND(ISNUMBER(Formações!$C$10),A649&gt;=Formações!$C$10),Formações!$B$10,0),IF(AND(ISNUMBER(Formações!$C$11),A649&gt;=Formações!$C$11),Formações!$B$11,0),IF(AND(ISNUMBER(Formações!$C$12),A649&gt;=Formações!$C$12),Formações!$B$12,0))</f>
        <v>0</v>
      </c>
      <c r="E649">
        <v>31</v>
      </c>
      <c r="F649" s="8">
        <f t="shared" si="10"/>
        <v>0</v>
      </c>
    </row>
    <row r="650" spans="1:6">
      <c r="A650" s="1">
        <v>45204</v>
      </c>
      <c r="B650" s="16">
        <v>45200</v>
      </c>
      <c r="C650" s="8">
        <f>IFERROR(LOOKUP(2,1/((Vencimentos!$B$8:$B$37&lt;=A650)*(Vencimentos!$B$8:$B$37&lt;&gt;"")*(Vencimentos!$C$8:$C$37&lt;&gt;"")),Vencimentos!$C$8:$C$37),0)</f>
        <v>0</v>
      </c>
      <c r="D650" s="10">
        <f>MAX(IF(AND(ISNUMBER(Formações!$C$8),A650&gt;=Formações!$C$8),Formações!$B$8,0),IF(AND(ISNUMBER(Formações!$C$9),A650&gt;=Formações!$C$9),Formações!$B$9,0),IF(AND(ISNUMBER(Formações!$C$10),A650&gt;=Formações!$C$10),Formações!$B$10,0),IF(AND(ISNUMBER(Formações!$C$11),A650&gt;=Formações!$C$11),Formações!$B$11,0),IF(AND(ISNUMBER(Formações!$C$12),A650&gt;=Formações!$C$12),Formações!$B$12,0))</f>
        <v>0</v>
      </c>
      <c r="E650">
        <v>31</v>
      </c>
      <c r="F650" s="8">
        <f t="shared" si="10"/>
        <v>0</v>
      </c>
    </row>
    <row r="651" spans="1:6">
      <c r="A651" s="1">
        <v>45205</v>
      </c>
      <c r="B651" s="16">
        <v>45200</v>
      </c>
      <c r="C651" s="8">
        <f>IFERROR(LOOKUP(2,1/((Vencimentos!$B$8:$B$37&lt;=A651)*(Vencimentos!$B$8:$B$37&lt;&gt;"")*(Vencimentos!$C$8:$C$37&lt;&gt;"")),Vencimentos!$C$8:$C$37),0)</f>
        <v>0</v>
      </c>
      <c r="D651" s="10">
        <f>MAX(IF(AND(ISNUMBER(Formações!$C$8),A651&gt;=Formações!$C$8),Formações!$B$8,0),IF(AND(ISNUMBER(Formações!$C$9),A651&gt;=Formações!$C$9),Formações!$B$9,0),IF(AND(ISNUMBER(Formações!$C$10),A651&gt;=Formações!$C$10),Formações!$B$10,0),IF(AND(ISNUMBER(Formações!$C$11),A651&gt;=Formações!$C$11),Formações!$B$11,0),IF(AND(ISNUMBER(Formações!$C$12),A651&gt;=Formações!$C$12),Formações!$B$12,0))</f>
        <v>0</v>
      </c>
      <c r="E651">
        <v>31</v>
      </c>
      <c r="F651" s="8">
        <f t="shared" si="10"/>
        <v>0</v>
      </c>
    </row>
    <row r="652" spans="1:6">
      <c r="A652" s="1">
        <v>45206</v>
      </c>
      <c r="B652" s="16">
        <v>45200</v>
      </c>
      <c r="C652" s="8">
        <f>IFERROR(LOOKUP(2,1/((Vencimentos!$B$8:$B$37&lt;=A652)*(Vencimentos!$B$8:$B$37&lt;&gt;"")*(Vencimentos!$C$8:$C$37&lt;&gt;"")),Vencimentos!$C$8:$C$37),0)</f>
        <v>0</v>
      </c>
      <c r="D652" s="10">
        <f>MAX(IF(AND(ISNUMBER(Formações!$C$8),A652&gt;=Formações!$C$8),Formações!$B$8,0),IF(AND(ISNUMBER(Formações!$C$9),A652&gt;=Formações!$C$9),Formações!$B$9,0),IF(AND(ISNUMBER(Formações!$C$10),A652&gt;=Formações!$C$10),Formações!$B$10,0),IF(AND(ISNUMBER(Formações!$C$11),A652&gt;=Formações!$C$11),Formações!$B$11,0),IF(AND(ISNUMBER(Formações!$C$12),A652&gt;=Formações!$C$12),Formações!$B$12,0))</f>
        <v>0</v>
      </c>
      <c r="E652">
        <v>31</v>
      </c>
      <c r="F652" s="8">
        <f t="shared" si="10"/>
        <v>0</v>
      </c>
    </row>
    <row r="653" spans="1:6">
      <c r="A653" s="1">
        <v>45207</v>
      </c>
      <c r="B653" s="16">
        <v>45200</v>
      </c>
      <c r="C653" s="8">
        <f>IFERROR(LOOKUP(2,1/((Vencimentos!$B$8:$B$37&lt;=A653)*(Vencimentos!$B$8:$B$37&lt;&gt;"")*(Vencimentos!$C$8:$C$37&lt;&gt;"")),Vencimentos!$C$8:$C$37),0)</f>
        <v>0</v>
      </c>
      <c r="D653" s="10">
        <f>MAX(IF(AND(ISNUMBER(Formações!$C$8),A653&gt;=Formações!$C$8),Formações!$B$8,0),IF(AND(ISNUMBER(Formações!$C$9),A653&gt;=Formações!$C$9),Formações!$B$9,0),IF(AND(ISNUMBER(Formações!$C$10),A653&gt;=Formações!$C$10),Formações!$B$10,0),IF(AND(ISNUMBER(Formações!$C$11),A653&gt;=Formações!$C$11),Formações!$B$11,0),IF(AND(ISNUMBER(Formações!$C$12),A653&gt;=Formações!$C$12),Formações!$B$12,0))</f>
        <v>0</v>
      </c>
      <c r="E653">
        <v>31</v>
      </c>
      <c r="F653" s="8">
        <f t="shared" si="10"/>
        <v>0</v>
      </c>
    </row>
    <row r="654" spans="1:6">
      <c r="A654" s="1">
        <v>45208</v>
      </c>
      <c r="B654" s="16">
        <v>45200</v>
      </c>
      <c r="C654" s="8">
        <f>IFERROR(LOOKUP(2,1/((Vencimentos!$B$8:$B$37&lt;=A654)*(Vencimentos!$B$8:$B$37&lt;&gt;"")*(Vencimentos!$C$8:$C$37&lt;&gt;"")),Vencimentos!$C$8:$C$37),0)</f>
        <v>0</v>
      </c>
      <c r="D654" s="10">
        <f>MAX(IF(AND(ISNUMBER(Formações!$C$8),A654&gt;=Formações!$C$8),Formações!$B$8,0),IF(AND(ISNUMBER(Formações!$C$9),A654&gt;=Formações!$C$9),Formações!$B$9,0),IF(AND(ISNUMBER(Formações!$C$10),A654&gt;=Formações!$C$10),Formações!$B$10,0),IF(AND(ISNUMBER(Formações!$C$11),A654&gt;=Formações!$C$11),Formações!$B$11,0),IF(AND(ISNUMBER(Formações!$C$12),A654&gt;=Formações!$C$12),Formações!$B$12,0))</f>
        <v>0</v>
      </c>
      <c r="E654">
        <v>31</v>
      </c>
      <c r="F654" s="8">
        <f t="shared" si="10"/>
        <v>0</v>
      </c>
    </row>
    <row r="655" spans="1:6">
      <c r="A655" s="1">
        <v>45209</v>
      </c>
      <c r="B655" s="16">
        <v>45200</v>
      </c>
      <c r="C655" s="8">
        <f>IFERROR(LOOKUP(2,1/((Vencimentos!$B$8:$B$37&lt;=A655)*(Vencimentos!$B$8:$B$37&lt;&gt;"")*(Vencimentos!$C$8:$C$37&lt;&gt;"")),Vencimentos!$C$8:$C$37),0)</f>
        <v>0</v>
      </c>
      <c r="D655" s="10">
        <f>MAX(IF(AND(ISNUMBER(Formações!$C$8),A655&gt;=Formações!$C$8),Formações!$B$8,0),IF(AND(ISNUMBER(Formações!$C$9),A655&gt;=Formações!$C$9),Formações!$B$9,0),IF(AND(ISNUMBER(Formações!$C$10),A655&gt;=Formações!$C$10),Formações!$B$10,0),IF(AND(ISNUMBER(Formações!$C$11),A655&gt;=Formações!$C$11),Formações!$B$11,0),IF(AND(ISNUMBER(Formações!$C$12),A655&gt;=Formações!$C$12),Formações!$B$12,0))</f>
        <v>0</v>
      </c>
      <c r="E655">
        <v>31</v>
      </c>
      <c r="F655" s="8">
        <f t="shared" si="10"/>
        <v>0</v>
      </c>
    </row>
    <row r="656" spans="1:6">
      <c r="A656" s="1">
        <v>45210</v>
      </c>
      <c r="B656" s="16">
        <v>45200</v>
      </c>
      <c r="C656" s="8">
        <f>IFERROR(LOOKUP(2,1/((Vencimentos!$B$8:$B$37&lt;=A656)*(Vencimentos!$B$8:$B$37&lt;&gt;"")*(Vencimentos!$C$8:$C$37&lt;&gt;"")),Vencimentos!$C$8:$C$37),0)</f>
        <v>0</v>
      </c>
      <c r="D656" s="10">
        <f>MAX(IF(AND(ISNUMBER(Formações!$C$8),A656&gt;=Formações!$C$8),Formações!$B$8,0),IF(AND(ISNUMBER(Formações!$C$9),A656&gt;=Formações!$C$9),Formações!$B$9,0),IF(AND(ISNUMBER(Formações!$C$10),A656&gt;=Formações!$C$10),Formações!$B$10,0),IF(AND(ISNUMBER(Formações!$C$11),A656&gt;=Formações!$C$11),Formações!$B$11,0),IF(AND(ISNUMBER(Formações!$C$12),A656&gt;=Formações!$C$12),Formações!$B$12,0))</f>
        <v>0</v>
      </c>
      <c r="E656">
        <v>31</v>
      </c>
      <c r="F656" s="8">
        <f t="shared" si="10"/>
        <v>0</v>
      </c>
    </row>
    <row r="657" spans="1:6">
      <c r="A657" s="1">
        <v>45211</v>
      </c>
      <c r="B657" s="16">
        <v>45200</v>
      </c>
      <c r="C657" s="8">
        <f>IFERROR(LOOKUP(2,1/((Vencimentos!$B$8:$B$37&lt;=A657)*(Vencimentos!$B$8:$B$37&lt;&gt;"")*(Vencimentos!$C$8:$C$37&lt;&gt;"")),Vencimentos!$C$8:$C$37),0)</f>
        <v>0</v>
      </c>
      <c r="D657" s="10">
        <f>MAX(IF(AND(ISNUMBER(Formações!$C$8),A657&gt;=Formações!$C$8),Formações!$B$8,0),IF(AND(ISNUMBER(Formações!$C$9),A657&gt;=Formações!$C$9),Formações!$B$9,0),IF(AND(ISNUMBER(Formações!$C$10),A657&gt;=Formações!$C$10),Formações!$B$10,0),IF(AND(ISNUMBER(Formações!$C$11),A657&gt;=Formações!$C$11),Formações!$B$11,0),IF(AND(ISNUMBER(Formações!$C$12),A657&gt;=Formações!$C$12),Formações!$B$12,0))</f>
        <v>0</v>
      </c>
      <c r="E657">
        <v>31</v>
      </c>
      <c r="F657" s="8">
        <f t="shared" si="10"/>
        <v>0</v>
      </c>
    </row>
    <row r="658" spans="1:6">
      <c r="A658" s="1">
        <v>45212</v>
      </c>
      <c r="B658" s="16">
        <v>45200</v>
      </c>
      <c r="C658" s="8">
        <f>IFERROR(LOOKUP(2,1/((Vencimentos!$B$8:$B$37&lt;=A658)*(Vencimentos!$B$8:$B$37&lt;&gt;"")*(Vencimentos!$C$8:$C$37&lt;&gt;"")),Vencimentos!$C$8:$C$37),0)</f>
        <v>0</v>
      </c>
      <c r="D658" s="10">
        <f>MAX(IF(AND(ISNUMBER(Formações!$C$8),A658&gt;=Formações!$C$8),Formações!$B$8,0),IF(AND(ISNUMBER(Formações!$C$9),A658&gt;=Formações!$C$9),Formações!$B$9,0),IF(AND(ISNUMBER(Formações!$C$10),A658&gt;=Formações!$C$10),Formações!$B$10,0),IF(AND(ISNUMBER(Formações!$C$11),A658&gt;=Formações!$C$11),Formações!$B$11,0),IF(AND(ISNUMBER(Formações!$C$12),A658&gt;=Formações!$C$12),Formações!$B$12,0))</f>
        <v>0</v>
      </c>
      <c r="E658">
        <v>31</v>
      </c>
      <c r="F658" s="8">
        <f t="shared" si="10"/>
        <v>0</v>
      </c>
    </row>
    <row r="659" spans="1:6">
      <c r="A659" s="1">
        <v>45213</v>
      </c>
      <c r="B659" s="16">
        <v>45200</v>
      </c>
      <c r="C659" s="8">
        <f>IFERROR(LOOKUP(2,1/((Vencimentos!$B$8:$B$37&lt;=A659)*(Vencimentos!$B$8:$B$37&lt;&gt;"")*(Vencimentos!$C$8:$C$37&lt;&gt;"")),Vencimentos!$C$8:$C$37),0)</f>
        <v>0</v>
      </c>
      <c r="D659" s="10">
        <f>MAX(IF(AND(ISNUMBER(Formações!$C$8),A659&gt;=Formações!$C$8),Formações!$B$8,0),IF(AND(ISNUMBER(Formações!$C$9),A659&gt;=Formações!$C$9),Formações!$B$9,0),IF(AND(ISNUMBER(Formações!$C$10),A659&gt;=Formações!$C$10),Formações!$B$10,0),IF(AND(ISNUMBER(Formações!$C$11),A659&gt;=Formações!$C$11),Formações!$B$11,0),IF(AND(ISNUMBER(Formações!$C$12),A659&gt;=Formações!$C$12),Formações!$B$12,0))</f>
        <v>0</v>
      </c>
      <c r="E659">
        <v>31</v>
      </c>
      <c r="F659" s="8">
        <f t="shared" si="10"/>
        <v>0</v>
      </c>
    </row>
    <row r="660" spans="1:6">
      <c r="A660" s="1">
        <v>45214</v>
      </c>
      <c r="B660" s="16">
        <v>45200</v>
      </c>
      <c r="C660" s="8">
        <f>IFERROR(LOOKUP(2,1/((Vencimentos!$B$8:$B$37&lt;=A660)*(Vencimentos!$B$8:$B$37&lt;&gt;"")*(Vencimentos!$C$8:$C$37&lt;&gt;"")),Vencimentos!$C$8:$C$37),0)</f>
        <v>0</v>
      </c>
      <c r="D660" s="10">
        <f>MAX(IF(AND(ISNUMBER(Formações!$C$8),A660&gt;=Formações!$C$8),Formações!$B$8,0),IF(AND(ISNUMBER(Formações!$C$9),A660&gt;=Formações!$C$9),Formações!$B$9,0),IF(AND(ISNUMBER(Formações!$C$10),A660&gt;=Formações!$C$10),Formações!$B$10,0),IF(AND(ISNUMBER(Formações!$C$11),A660&gt;=Formações!$C$11),Formações!$B$11,0),IF(AND(ISNUMBER(Formações!$C$12),A660&gt;=Formações!$C$12),Formações!$B$12,0))</f>
        <v>0</v>
      </c>
      <c r="E660">
        <v>31</v>
      </c>
      <c r="F660" s="8">
        <f t="shared" si="10"/>
        <v>0</v>
      </c>
    </row>
    <row r="661" spans="1:6">
      <c r="A661" s="1">
        <v>45215</v>
      </c>
      <c r="B661" s="16">
        <v>45200</v>
      </c>
      <c r="C661" s="8">
        <f>IFERROR(LOOKUP(2,1/((Vencimentos!$B$8:$B$37&lt;=A661)*(Vencimentos!$B$8:$B$37&lt;&gt;"")*(Vencimentos!$C$8:$C$37&lt;&gt;"")),Vencimentos!$C$8:$C$37),0)</f>
        <v>0</v>
      </c>
      <c r="D661" s="10">
        <f>MAX(IF(AND(ISNUMBER(Formações!$C$8),A661&gt;=Formações!$C$8),Formações!$B$8,0),IF(AND(ISNUMBER(Formações!$C$9),A661&gt;=Formações!$C$9),Formações!$B$9,0),IF(AND(ISNUMBER(Formações!$C$10),A661&gt;=Formações!$C$10),Formações!$B$10,0),IF(AND(ISNUMBER(Formações!$C$11),A661&gt;=Formações!$C$11),Formações!$B$11,0),IF(AND(ISNUMBER(Formações!$C$12),A661&gt;=Formações!$C$12),Formações!$B$12,0))</f>
        <v>0</v>
      </c>
      <c r="E661">
        <v>31</v>
      </c>
      <c r="F661" s="8">
        <f t="shared" si="10"/>
        <v>0</v>
      </c>
    </row>
    <row r="662" spans="1:6">
      <c r="A662" s="1">
        <v>45216</v>
      </c>
      <c r="B662" s="16">
        <v>45200</v>
      </c>
      <c r="C662" s="8">
        <f>IFERROR(LOOKUP(2,1/((Vencimentos!$B$8:$B$37&lt;=A662)*(Vencimentos!$B$8:$B$37&lt;&gt;"")*(Vencimentos!$C$8:$C$37&lt;&gt;"")),Vencimentos!$C$8:$C$37),0)</f>
        <v>0</v>
      </c>
      <c r="D662" s="10">
        <f>MAX(IF(AND(ISNUMBER(Formações!$C$8),A662&gt;=Formações!$C$8),Formações!$B$8,0),IF(AND(ISNUMBER(Formações!$C$9),A662&gt;=Formações!$C$9),Formações!$B$9,0),IF(AND(ISNUMBER(Formações!$C$10),A662&gt;=Formações!$C$10),Formações!$B$10,0),IF(AND(ISNUMBER(Formações!$C$11),A662&gt;=Formações!$C$11),Formações!$B$11,0),IF(AND(ISNUMBER(Formações!$C$12),A662&gt;=Formações!$C$12),Formações!$B$12,0))</f>
        <v>0</v>
      </c>
      <c r="E662">
        <v>31</v>
      </c>
      <c r="F662" s="8">
        <f t="shared" si="10"/>
        <v>0</v>
      </c>
    </row>
    <row r="663" spans="1:6">
      <c r="A663" s="1">
        <v>45217</v>
      </c>
      <c r="B663" s="16">
        <v>45200</v>
      </c>
      <c r="C663" s="8">
        <f>IFERROR(LOOKUP(2,1/((Vencimentos!$B$8:$B$37&lt;=A663)*(Vencimentos!$B$8:$B$37&lt;&gt;"")*(Vencimentos!$C$8:$C$37&lt;&gt;"")),Vencimentos!$C$8:$C$37),0)</f>
        <v>0</v>
      </c>
      <c r="D663" s="10">
        <f>MAX(IF(AND(ISNUMBER(Formações!$C$8),A663&gt;=Formações!$C$8),Formações!$B$8,0),IF(AND(ISNUMBER(Formações!$C$9),A663&gt;=Formações!$C$9),Formações!$B$9,0),IF(AND(ISNUMBER(Formações!$C$10),A663&gt;=Formações!$C$10),Formações!$B$10,0),IF(AND(ISNUMBER(Formações!$C$11),A663&gt;=Formações!$C$11),Formações!$B$11,0),IF(AND(ISNUMBER(Formações!$C$12),A663&gt;=Formações!$C$12),Formações!$B$12,0))</f>
        <v>0</v>
      </c>
      <c r="E663">
        <v>31</v>
      </c>
      <c r="F663" s="8">
        <f t="shared" si="10"/>
        <v>0</v>
      </c>
    </row>
    <row r="664" spans="1:6">
      <c r="A664" s="1">
        <v>45218</v>
      </c>
      <c r="B664" s="16">
        <v>45200</v>
      </c>
      <c r="C664" s="8">
        <f>IFERROR(LOOKUP(2,1/((Vencimentos!$B$8:$B$37&lt;=A664)*(Vencimentos!$B$8:$B$37&lt;&gt;"")*(Vencimentos!$C$8:$C$37&lt;&gt;"")),Vencimentos!$C$8:$C$37),0)</f>
        <v>0</v>
      </c>
      <c r="D664" s="10">
        <f>MAX(IF(AND(ISNUMBER(Formações!$C$8),A664&gt;=Formações!$C$8),Formações!$B$8,0),IF(AND(ISNUMBER(Formações!$C$9),A664&gt;=Formações!$C$9),Formações!$B$9,0),IF(AND(ISNUMBER(Formações!$C$10),A664&gt;=Formações!$C$10),Formações!$B$10,0),IF(AND(ISNUMBER(Formações!$C$11),A664&gt;=Formações!$C$11),Formações!$B$11,0),IF(AND(ISNUMBER(Formações!$C$12),A664&gt;=Formações!$C$12),Formações!$B$12,0))</f>
        <v>0</v>
      </c>
      <c r="E664">
        <v>31</v>
      </c>
      <c r="F664" s="8">
        <f t="shared" si="10"/>
        <v>0</v>
      </c>
    </row>
    <row r="665" spans="1:6">
      <c r="A665" s="1">
        <v>45219</v>
      </c>
      <c r="B665" s="16">
        <v>45200</v>
      </c>
      <c r="C665" s="8">
        <f>IFERROR(LOOKUP(2,1/((Vencimentos!$B$8:$B$37&lt;=A665)*(Vencimentos!$B$8:$B$37&lt;&gt;"")*(Vencimentos!$C$8:$C$37&lt;&gt;"")),Vencimentos!$C$8:$C$37),0)</f>
        <v>0</v>
      </c>
      <c r="D665" s="10">
        <f>MAX(IF(AND(ISNUMBER(Formações!$C$8),A665&gt;=Formações!$C$8),Formações!$B$8,0),IF(AND(ISNUMBER(Formações!$C$9),A665&gt;=Formações!$C$9),Formações!$B$9,0),IF(AND(ISNUMBER(Formações!$C$10),A665&gt;=Formações!$C$10),Formações!$B$10,0),IF(AND(ISNUMBER(Formações!$C$11),A665&gt;=Formações!$C$11),Formações!$B$11,0),IF(AND(ISNUMBER(Formações!$C$12),A665&gt;=Formações!$C$12),Formações!$B$12,0))</f>
        <v>0</v>
      </c>
      <c r="E665">
        <v>31</v>
      </c>
      <c r="F665" s="8">
        <f t="shared" si="10"/>
        <v>0</v>
      </c>
    </row>
    <row r="666" spans="1:6">
      <c r="A666" s="1">
        <v>45220</v>
      </c>
      <c r="B666" s="16">
        <v>45200</v>
      </c>
      <c r="C666" s="8">
        <f>IFERROR(LOOKUP(2,1/((Vencimentos!$B$8:$B$37&lt;=A666)*(Vencimentos!$B$8:$B$37&lt;&gt;"")*(Vencimentos!$C$8:$C$37&lt;&gt;"")),Vencimentos!$C$8:$C$37),0)</f>
        <v>0</v>
      </c>
      <c r="D666" s="10">
        <f>MAX(IF(AND(ISNUMBER(Formações!$C$8),A666&gt;=Formações!$C$8),Formações!$B$8,0),IF(AND(ISNUMBER(Formações!$C$9),A666&gt;=Formações!$C$9),Formações!$B$9,0),IF(AND(ISNUMBER(Formações!$C$10),A666&gt;=Formações!$C$10),Formações!$B$10,0),IF(AND(ISNUMBER(Formações!$C$11),A666&gt;=Formações!$C$11),Formações!$B$11,0),IF(AND(ISNUMBER(Formações!$C$12),A666&gt;=Formações!$C$12),Formações!$B$12,0))</f>
        <v>0</v>
      </c>
      <c r="E666">
        <v>31</v>
      </c>
      <c r="F666" s="8">
        <f t="shared" si="10"/>
        <v>0</v>
      </c>
    </row>
    <row r="667" spans="1:6">
      <c r="A667" s="1">
        <v>45221</v>
      </c>
      <c r="B667" s="16">
        <v>45200</v>
      </c>
      <c r="C667" s="8">
        <f>IFERROR(LOOKUP(2,1/((Vencimentos!$B$8:$B$37&lt;=A667)*(Vencimentos!$B$8:$B$37&lt;&gt;"")*(Vencimentos!$C$8:$C$37&lt;&gt;"")),Vencimentos!$C$8:$C$37),0)</f>
        <v>0</v>
      </c>
      <c r="D667" s="10">
        <f>MAX(IF(AND(ISNUMBER(Formações!$C$8),A667&gt;=Formações!$C$8),Formações!$B$8,0),IF(AND(ISNUMBER(Formações!$C$9),A667&gt;=Formações!$C$9),Formações!$B$9,0),IF(AND(ISNUMBER(Formações!$C$10),A667&gt;=Formações!$C$10),Formações!$B$10,0),IF(AND(ISNUMBER(Formações!$C$11),A667&gt;=Formações!$C$11),Formações!$B$11,0),IF(AND(ISNUMBER(Formações!$C$12),A667&gt;=Formações!$C$12),Formações!$B$12,0))</f>
        <v>0</v>
      </c>
      <c r="E667">
        <v>31</v>
      </c>
      <c r="F667" s="8">
        <f t="shared" si="10"/>
        <v>0</v>
      </c>
    </row>
    <row r="668" spans="1:6">
      <c r="A668" s="1">
        <v>45222</v>
      </c>
      <c r="B668" s="16">
        <v>45200</v>
      </c>
      <c r="C668" s="8">
        <f>IFERROR(LOOKUP(2,1/((Vencimentos!$B$8:$B$37&lt;=A668)*(Vencimentos!$B$8:$B$37&lt;&gt;"")*(Vencimentos!$C$8:$C$37&lt;&gt;"")),Vencimentos!$C$8:$C$37),0)</f>
        <v>0</v>
      </c>
      <c r="D668" s="10">
        <f>MAX(IF(AND(ISNUMBER(Formações!$C$8),A668&gt;=Formações!$C$8),Formações!$B$8,0),IF(AND(ISNUMBER(Formações!$C$9),A668&gt;=Formações!$C$9),Formações!$B$9,0),IF(AND(ISNUMBER(Formações!$C$10),A668&gt;=Formações!$C$10),Formações!$B$10,0),IF(AND(ISNUMBER(Formações!$C$11),A668&gt;=Formações!$C$11),Formações!$B$11,0),IF(AND(ISNUMBER(Formações!$C$12),A668&gt;=Formações!$C$12),Formações!$B$12,0))</f>
        <v>0</v>
      </c>
      <c r="E668">
        <v>31</v>
      </c>
      <c r="F668" s="8">
        <f t="shared" si="10"/>
        <v>0</v>
      </c>
    </row>
    <row r="669" spans="1:6">
      <c r="A669" s="1">
        <v>45223</v>
      </c>
      <c r="B669" s="16">
        <v>45200</v>
      </c>
      <c r="C669" s="8">
        <f>IFERROR(LOOKUP(2,1/((Vencimentos!$B$8:$B$37&lt;=A669)*(Vencimentos!$B$8:$B$37&lt;&gt;"")*(Vencimentos!$C$8:$C$37&lt;&gt;"")),Vencimentos!$C$8:$C$37),0)</f>
        <v>0</v>
      </c>
      <c r="D669" s="10">
        <f>MAX(IF(AND(ISNUMBER(Formações!$C$8),A669&gt;=Formações!$C$8),Formações!$B$8,0),IF(AND(ISNUMBER(Formações!$C$9),A669&gt;=Formações!$C$9),Formações!$B$9,0),IF(AND(ISNUMBER(Formações!$C$10),A669&gt;=Formações!$C$10),Formações!$B$10,0),IF(AND(ISNUMBER(Formações!$C$11),A669&gt;=Formações!$C$11),Formações!$B$11,0),IF(AND(ISNUMBER(Formações!$C$12),A669&gt;=Formações!$C$12),Formações!$B$12,0))</f>
        <v>0</v>
      </c>
      <c r="E669">
        <v>31</v>
      </c>
      <c r="F669" s="8">
        <f t="shared" si="10"/>
        <v>0</v>
      </c>
    </row>
    <row r="670" spans="1:6">
      <c r="A670" s="1">
        <v>45224</v>
      </c>
      <c r="B670" s="16">
        <v>45200</v>
      </c>
      <c r="C670" s="8">
        <f>IFERROR(LOOKUP(2,1/((Vencimentos!$B$8:$B$37&lt;=A670)*(Vencimentos!$B$8:$B$37&lt;&gt;"")*(Vencimentos!$C$8:$C$37&lt;&gt;"")),Vencimentos!$C$8:$C$37),0)</f>
        <v>0</v>
      </c>
      <c r="D670" s="10">
        <f>MAX(IF(AND(ISNUMBER(Formações!$C$8),A670&gt;=Formações!$C$8),Formações!$B$8,0),IF(AND(ISNUMBER(Formações!$C$9),A670&gt;=Formações!$C$9),Formações!$B$9,0),IF(AND(ISNUMBER(Formações!$C$10),A670&gt;=Formações!$C$10),Formações!$B$10,0),IF(AND(ISNUMBER(Formações!$C$11),A670&gt;=Formações!$C$11),Formações!$B$11,0),IF(AND(ISNUMBER(Formações!$C$12),A670&gt;=Formações!$C$12),Formações!$B$12,0))</f>
        <v>0</v>
      </c>
      <c r="E670">
        <v>31</v>
      </c>
      <c r="F670" s="8">
        <f t="shared" si="10"/>
        <v>0</v>
      </c>
    </row>
    <row r="671" spans="1:6">
      <c r="A671" s="1">
        <v>45225</v>
      </c>
      <c r="B671" s="16">
        <v>45200</v>
      </c>
      <c r="C671" s="8">
        <f>IFERROR(LOOKUP(2,1/((Vencimentos!$B$8:$B$37&lt;=A671)*(Vencimentos!$B$8:$B$37&lt;&gt;"")*(Vencimentos!$C$8:$C$37&lt;&gt;"")),Vencimentos!$C$8:$C$37),0)</f>
        <v>0</v>
      </c>
      <c r="D671" s="10">
        <f>MAX(IF(AND(ISNUMBER(Formações!$C$8),A671&gt;=Formações!$C$8),Formações!$B$8,0),IF(AND(ISNUMBER(Formações!$C$9),A671&gt;=Formações!$C$9),Formações!$B$9,0),IF(AND(ISNUMBER(Formações!$C$10),A671&gt;=Formações!$C$10),Formações!$B$10,0),IF(AND(ISNUMBER(Formações!$C$11),A671&gt;=Formações!$C$11),Formações!$B$11,0),IF(AND(ISNUMBER(Formações!$C$12),A671&gt;=Formações!$C$12),Formações!$B$12,0))</f>
        <v>0</v>
      </c>
      <c r="E671">
        <v>31</v>
      </c>
      <c r="F671" s="8">
        <f t="shared" si="10"/>
        <v>0</v>
      </c>
    </row>
    <row r="672" spans="1:6">
      <c r="A672" s="1">
        <v>45226</v>
      </c>
      <c r="B672" s="16">
        <v>45200</v>
      </c>
      <c r="C672" s="8">
        <f>IFERROR(LOOKUP(2,1/((Vencimentos!$B$8:$B$37&lt;=A672)*(Vencimentos!$B$8:$B$37&lt;&gt;"")*(Vencimentos!$C$8:$C$37&lt;&gt;"")),Vencimentos!$C$8:$C$37),0)</f>
        <v>0</v>
      </c>
      <c r="D672" s="10">
        <f>MAX(IF(AND(ISNUMBER(Formações!$C$8),A672&gt;=Formações!$C$8),Formações!$B$8,0),IF(AND(ISNUMBER(Formações!$C$9),A672&gt;=Formações!$C$9),Formações!$B$9,0),IF(AND(ISNUMBER(Formações!$C$10),A672&gt;=Formações!$C$10),Formações!$B$10,0),IF(AND(ISNUMBER(Formações!$C$11),A672&gt;=Formações!$C$11),Formações!$B$11,0),IF(AND(ISNUMBER(Formações!$C$12),A672&gt;=Formações!$C$12),Formações!$B$12,0))</f>
        <v>0</v>
      </c>
      <c r="E672">
        <v>31</v>
      </c>
      <c r="F672" s="8">
        <f t="shared" si="10"/>
        <v>0</v>
      </c>
    </row>
    <row r="673" spans="1:6">
      <c r="A673" s="1">
        <v>45227</v>
      </c>
      <c r="B673" s="16">
        <v>45200</v>
      </c>
      <c r="C673" s="8">
        <f>IFERROR(LOOKUP(2,1/((Vencimentos!$B$8:$B$37&lt;=A673)*(Vencimentos!$B$8:$B$37&lt;&gt;"")*(Vencimentos!$C$8:$C$37&lt;&gt;"")),Vencimentos!$C$8:$C$37),0)</f>
        <v>0</v>
      </c>
      <c r="D673" s="10">
        <f>MAX(IF(AND(ISNUMBER(Formações!$C$8),A673&gt;=Formações!$C$8),Formações!$B$8,0),IF(AND(ISNUMBER(Formações!$C$9),A673&gt;=Formações!$C$9),Formações!$B$9,0),IF(AND(ISNUMBER(Formações!$C$10),A673&gt;=Formações!$C$10),Formações!$B$10,0),IF(AND(ISNUMBER(Formações!$C$11),A673&gt;=Formações!$C$11),Formações!$B$11,0),IF(AND(ISNUMBER(Formações!$C$12),A673&gt;=Formações!$C$12),Formações!$B$12,0))</f>
        <v>0</v>
      </c>
      <c r="E673">
        <v>31</v>
      </c>
      <c r="F673" s="8">
        <f t="shared" si="10"/>
        <v>0</v>
      </c>
    </row>
    <row r="674" spans="1:6">
      <c r="A674" s="1">
        <v>45228</v>
      </c>
      <c r="B674" s="16">
        <v>45200</v>
      </c>
      <c r="C674" s="8">
        <f>IFERROR(LOOKUP(2,1/((Vencimentos!$B$8:$B$37&lt;=A674)*(Vencimentos!$B$8:$B$37&lt;&gt;"")*(Vencimentos!$C$8:$C$37&lt;&gt;"")),Vencimentos!$C$8:$C$37),0)</f>
        <v>0</v>
      </c>
      <c r="D674" s="10">
        <f>MAX(IF(AND(ISNUMBER(Formações!$C$8),A674&gt;=Formações!$C$8),Formações!$B$8,0),IF(AND(ISNUMBER(Formações!$C$9),A674&gt;=Formações!$C$9),Formações!$B$9,0),IF(AND(ISNUMBER(Formações!$C$10),A674&gt;=Formações!$C$10),Formações!$B$10,0),IF(AND(ISNUMBER(Formações!$C$11),A674&gt;=Formações!$C$11),Formações!$B$11,0),IF(AND(ISNUMBER(Formações!$C$12),A674&gt;=Formações!$C$12),Formações!$B$12,0))</f>
        <v>0</v>
      </c>
      <c r="E674">
        <v>31</v>
      </c>
      <c r="F674" s="8">
        <f t="shared" si="10"/>
        <v>0</v>
      </c>
    </row>
    <row r="675" spans="1:6">
      <c r="A675" s="1">
        <v>45229</v>
      </c>
      <c r="B675" s="16">
        <v>45200</v>
      </c>
      <c r="C675" s="8">
        <f>IFERROR(LOOKUP(2,1/((Vencimentos!$B$8:$B$37&lt;=A675)*(Vencimentos!$B$8:$B$37&lt;&gt;"")*(Vencimentos!$C$8:$C$37&lt;&gt;"")),Vencimentos!$C$8:$C$37),0)</f>
        <v>0</v>
      </c>
      <c r="D675" s="10">
        <f>MAX(IF(AND(ISNUMBER(Formações!$C$8),A675&gt;=Formações!$C$8),Formações!$B$8,0),IF(AND(ISNUMBER(Formações!$C$9),A675&gt;=Formações!$C$9),Formações!$B$9,0),IF(AND(ISNUMBER(Formações!$C$10),A675&gt;=Formações!$C$10),Formações!$B$10,0),IF(AND(ISNUMBER(Formações!$C$11),A675&gt;=Formações!$C$11),Formações!$B$11,0),IF(AND(ISNUMBER(Formações!$C$12),A675&gt;=Formações!$C$12),Formações!$B$12,0))</f>
        <v>0</v>
      </c>
      <c r="E675">
        <v>31</v>
      </c>
      <c r="F675" s="8">
        <f t="shared" si="10"/>
        <v>0</v>
      </c>
    </row>
    <row r="676" spans="1:6">
      <c r="A676" s="1">
        <v>45230</v>
      </c>
      <c r="B676" s="16">
        <v>45200</v>
      </c>
      <c r="C676" s="8">
        <f>IFERROR(LOOKUP(2,1/((Vencimentos!$B$8:$B$37&lt;=A676)*(Vencimentos!$B$8:$B$37&lt;&gt;"")*(Vencimentos!$C$8:$C$37&lt;&gt;"")),Vencimentos!$C$8:$C$37),0)</f>
        <v>0</v>
      </c>
      <c r="D676" s="10">
        <f>MAX(IF(AND(ISNUMBER(Formações!$C$8),A676&gt;=Formações!$C$8),Formações!$B$8,0),IF(AND(ISNUMBER(Formações!$C$9),A676&gt;=Formações!$C$9),Formações!$B$9,0),IF(AND(ISNUMBER(Formações!$C$10),A676&gt;=Formações!$C$10),Formações!$B$10,0),IF(AND(ISNUMBER(Formações!$C$11),A676&gt;=Formações!$C$11),Formações!$B$11,0),IF(AND(ISNUMBER(Formações!$C$12),A676&gt;=Formações!$C$12),Formações!$B$12,0))</f>
        <v>0</v>
      </c>
      <c r="E676">
        <v>31</v>
      </c>
      <c r="F676" s="8">
        <f t="shared" si="10"/>
        <v>0</v>
      </c>
    </row>
    <row r="677" spans="1:6">
      <c r="A677" s="1">
        <v>45231</v>
      </c>
      <c r="B677" s="16">
        <v>45231</v>
      </c>
      <c r="C677" s="8">
        <f>IFERROR(LOOKUP(2,1/((Vencimentos!$B$8:$B$37&lt;=A677)*(Vencimentos!$B$8:$B$37&lt;&gt;"")*(Vencimentos!$C$8:$C$37&lt;&gt;"")),Vencimentos!$C$8:$C$37),0)</f>
        <v>0</v>
      </c>
      <c r="D677" s="10">
        <f>MAX(IF(AND(ISNUMBER(Formações!$C$8),A677&gt;=Formações!$C$8),Formações!$B$8,0),IF(AND(ISNUMBER(Formações!$C$9),A677&gt;=Formações!$C$9),Formações!$B$9,0),IF(AND(ISNUMBER(Formações!$C$10),A677&gt;=Formações!$C$10),Formações!$B$10,0),IF(AND(ISNUMBER(Formações!$C$11),A677&gt;=Formações!$C$11),Formações!$B$11,0),IF(AND(ISNUMBER(Formações!$C$12),A677&gt;=Formações!$C$12),Formações!$B$12,0))</f>
        <v>0</v>
      </c>
      <c r="E677">
        <v>30</v>
      </c>
      <c r="F677" s="8">
        <f t="shared" si="10"/>
        <v>0</v>
      </c>
    </row>
    <row r="678" spans="1:6">
      <c r="A678" s="1">
        <v>45232</v>
      </c>
      <c r="B678" s="16">
        <v>45231</v>
      </c>
      <c r="C678" s="8">
        <f>IFERROR(LOOKUP(2,1/((Vencimentos!$B$8:$B$37&lt;=A678)*(Vencimentos!$B$8:$B$37&lt;&gt;"")*(Vencimentos!$C$8:$C$37&lt;&gt;"")),Vencimentos!$C$8:$C$37),0)</f>
        <v>0</v>
      </c>
      <c r="D678" s="10">
        <f>MAX(IF(AND(ISNUMBER(Formações!$C$8),A678&gt;=Formações!$C$8),Formações!$B$8,0),IF(AND(ISNUMBER(Formações!$C$9),A678&gt;=Formações!$C$9),Formações!$B$9,0),IF(AND(ISNUMBER(Formações!$C$10),A678&gt;=Formações!$C$10),Formações!$B$10,0),IF(AND(ISNUMBER(Formações!$C$11),A678&gt;=Formações!$C$11),Formações!$B$11,0),IF(AND(ISNUMBER(Formações!$C$12),A678&gt;=Formações!$C$12),Formações!$B$12,0))</f>
        <v>0</v>
      </c>
      <c r="E678">
        <v>30</v>
      </c>
      <c r="F678" s="8">
        <f t="shared" si="10"/>
        <v>0</v>
      </c>
    </row>
    <row r="679" spans="1:6">
      <c r="A679" s="1">
        <v>45233</v>
      </c>
      <c r="B679" s="16">
        <v>45231</v>
      </c>
      <c r="C679" s="8">
        <f>IFERROR(LOOKUP(2,1/((Vencimentos!$B$8:$B$37&lt;=A679)*(Vencimentos!$B$8:$B$37&lt;&gt;"")*(Vencimentos!$C$8:$C$37&lt;&gt;"")),Vencimentos!$C$8:$C$37),0)</f>
        <v>0</v>
      </c>
      <c r="D679" s="10">
        <f>MAX(IF(AND(ISNUMBER(Formações!$C$8),A679&gt;=Formações!$C$8),Formações!$B$8,0),IF(AND(ISNUMBER(Formações!$C$9),A679&gt;=Formações!$C$9),Formações!$B$9,0),IF(AND(ISNUMBER(Formações!$C$10),A679&gt;=Formações!$C$10),Formações!$B$10,0),IF(AND(ISNUMBER(Formações!$C$11),A679&gt;=Formações!$C$11),Formações!$B$11,0),IF(AND(ISNUMBER(Formações!$C$12),A679&gt;=Formações!$C$12),Formações!$B$12,0))</f>
        <v>0</v>
      </c>
      <c r="E679">
        <v>30</v>
      </c>
      <c r="F679" s="8">
        <f t="shared" si="10"/>
        <v>0</v>
      </c>
    </row>
    <row r="680" spans="1:6">
      <c r="A680" s="1">
        <v>45234</v>
      </c>
      <c r="B680" s="16">
        <v>45231</v>
      </c>
      <c r="C680" s="8">
        <f>IFERROR(LOOKUP(2,1/((Vencimentos!$B$8:$B$37&lt;=A680)*(Vencimentos!$B$8:$B$37&lt;&gt;"")*(Vencimentos!$C$8:$C$37&lt;&gt;"")),Vencimentos!$C$8:$C$37),0)</f>
        <v>0</v>
      </c>
      <c r="D680" s="10">
        <f>MAX(IF(AND(ISNUMBER(Formações!$C$8),A680&gt;=Formações!$C$8),Formações!$B$8,0),IF(AND(ISNUMBER(Formações!$C$9),A680&gt;=Formações!$C$9),Formações!$B$9,0),IF(AND(ISNUMBER(Formações!$C$10),A680&gt;=Formações!$C$10),Formações!$B$10,0),IF(AND(ISNUMBER(Formações!$C$11),A680&gt;=Formações!$C$11),Formações!$B$11,0),IF(AND(ISNUMBER(Formações!$C$12),A680&gt;=Formações!$C$12),Formações!$B$12,0))</f>
        <v>0</v>
      </c>
      <c r="E680">
        <v>30</v>
      </c>
      <c r="F680" s="8">
        <f t="shared" si="10"/>
        <v>0</v>
      </c>
    </row>
    <row r="681" spans="1:6">
      <c r="A681" s="1">
        <v>45235</v>
      </c>
      <c r="B681" s="16">
        <v>45231</v>
      </c>
      <c r="C681" s="8">
        <f>IFERROR(LOOKUP(2,1/((Vencimentos!$B$8:$B$37&lt;=A681)*(Vencimentos!$B$8:$B$37&lt;&gt;"")*(Vencimentos!$C$8:$C$37&lt;&gt;"")),Vencimentos!$C$8:$C$37),0)</f>
        <v>0</v>
      </c>
      <c r="D681" s="10">
        <f>MAX(IF(AND(ISNUMBER(Formações!$C$8),A681&gt;=Formações!$C$8),Formações!$B$8,0),IF(AND(ISNUMBER(Formações!$C$9),A681&gt;=Formações!$C$9),Formações!$B$9,0),IF(AND(ISNUMBER(Formações!$C$10),A681&gt;=Formações!$C$10),Formações!$B$10,0),IF(AND(ISNUMBER(Formações!$C$11),A681&gt;=Formações!$C$11),Formações!$B$11,0),IF(AND(ISNUMBER(Formações!$C$12),A681&gt;=Formações!$C$12),Formações!$B$12,0))</f>
        <v>0</v>
      </c>
      <c r="E681">
        <v>30</v>
      </c>
      <c r="F681" s="8">
        <f t="shared" si="10"/>
        <v>0</v>
      </c>
    </row>
    <row r="682" spans="1:6">
      <c r="A682" s="1">
        <v>45236</v>
      </c>
      <c r="B682" s="16">
        <v>45231</v>
      </c>
      <c r="C682" s="8">
        <f>IFERROR(LOOKUP(2,1/((Vencimentos!$B$8:$B$37&lt;=A682)*(Vencimentos!$B$8:$B$37&lt;&gt;"")*(Vencimentos!$C$8:$C$37&lt;&gt;"")),Vencimentos!$C$8:$C$37),0)</f>
        <v>0</v>
      </c>
      <c r="D682" s="10">
        <f>MAX(IF(AND(ISNUMBER(Formações!$C$8),A682&gt;=Formações!$C$8),Formações!$B$8,0),IF(AND(ISNUMBER(Formações!$C$9),A682&gt;=Formações!$C$9),Formações!$B$9,0),IF(AND(ISNUMBER(Formações!$C$10),A682&gt;=Formações!$C$10),Formações!$B$10,0),IF(AND(ISNUMBER(Formações!$C$11),A682&gt;=Formações!$C$11),Formações!$B$11,0),IF(AND(ISNUMBER(Formações!$C$12),A682&gt;=Formações!$C$12),Formações!$B$12,0))</f>
        <v>0</v>
      </c>
      <c r="E682">
        <v>30</v>
      </c>
      <c r="F682" s="8">
        <f t="shared" si="10"/>
        <v>0</v>
      </c>
    </row>
    <row r="683" spans="1:6">
      <c r="A683" s="1">
        <v>45237</v>
      </c>
      <c r="B683" s="16">
        <v>45231</v>
      </c>
      <c r="C683" s="8">
        <f>IFERROR(LOOKUP(2,1/((Vencimentos!$B$8:$B$37&lt;=A683)*(Vencimentos!$B$8:$B$37&lt;&gt;"")*(Vencimentos!$C$8:$C$37&lt;&gt;"")),Vencimentos!$C$8:$C$37),0)</f>
        <v>0</v>
      </c>
      <c r="D683" s="10">
        <f>MAX(IF(AND(ISNUMBER(Formações!$C$8),A683&gt;=Formações!$C$8),Formações!$B$8,0),IF(AND(ISNUMBER(Formações!$C$9),A683&gt;=Formações!$C$9),Formações!$B$9,0),IF(AND(ISNUMBER(Formações!$C$10),A683&gt;=Formações!$C$10),Formações!$B$10,0),IF(AND(ISNUMBER(Formações!$C$11),A683&gt;=Formações!$C$11),Formações!$B$11,0),IF(AND(ISNUMBER(Formações!$C$12),A683&gt;=Formações!$C$12),Formações!$B$12,0))</f>
        <v>0</v>
      </c>
      <c r="E683">
        <v>30</v>
      </c>
      <c r="F683" s="8">
        <f t="shared" si="10"/>
        <v>0</v>
      </c>
    </row>
    <row r="684" spans="1:6">
      <c r="A684" s="1">
        <v>45238</v>
      </c>
      <c r="B684" s="16">
        <v>45231</v>
      </c>
      <c r="C684" s="8">
        <f>IFERROR(LOOKUP(2,1/((Vencimentos!$B$8:$B$37&lt;=A684)*(Vencimentos!$B$8:$B$37&lt;&gt;"")*(Vencimentos!$C$8:$C$37&lt;&gt;"")),Vencimentos!$C$8:$C$37),0)</f>
        <v>0</v>
      </c>
      <c r="D684" s="10">
        <f>MAX(IF(AND(ISNUMBER(Formações!$C$8),A684&gt;=Formações!$C$8),Formações!$B$8,0),IF(AND(ISNUMBER(Formações!$C$9),A684&gt;=Formações!$C$9),Formações!$B$9,0),IF(AND(ISNUMBER(Formações!$C$10),A684&gt;=Formações!$C$10),Formações!$B$10,0),IF(AND(ISNUMBER(Formações!$C$11),A684&gt;=Formações!$C$11),Formações!$B$11,0),IF(AND(ISNUMBER(Formações!$C$12),A684&gt;=Formações!$C$12),Formações!$B$12,0))</f>
        <v>0</v>
      </c>
      <c r="E684">
        <v>30</v>
      </c>
      <c r="F684" s="8">
        <f t="shared" si="10"/>
        <v>0</v>
      </c>
    </row>
    <row r="685" spans="1:6">
      <c r="A685" s="1">
        <v>45239</v>
      </c>
      <c r="B685" s="16">
        <v>45231</v>
      </c>
      <c r="C685" s="8">
        <f>IFERROR(LOOKUP(2,1/((Vencimentos!$B$8:$B$37&lt;=A685)*(Vencimentos!$B$8:$B$37&lt;&gt;"")*(Vencimentos!$C$8:$C$37&lt;&gt;"")),Vencimentos!$C$8:$C$37),0)</f>
        <v>0</v>
      </c>
      <c r="D685" s="10">
        <f>MAX(IF(AND(ISNUMBER(Formações!$C$8),A685&gt;=Formações!$C$8),Formações!$B$8,0),IF(AND(ISNUMBER(Formações!$C$9),A685&gt;=Formações!$C$9),Formações!$B$9,0),IF(AND(ISNUMBER(Formações!$C$10),A685&gt;=Formações!$C$10),Formações!$B$10,0),IF(AND(ISNUMBER(Formações!$C$11),A685&gt;=Formações!$C$11),Formações!$B$11,0),IF(AND(ISNUMBER(Formações!$C$12),A685&gt;=Formações!$C$12),Formações!$B$12,0))</f>
        <v>0</v>
      </c>
      <c r="E685">
        <v>30</v>
      </c>
      <c r="F685" s="8">
        <f t="shared" si="10"/>
        <v>0</v>
      </c>
    </row>
    <row r="686" spans="1:6">
      <c r="A686" s="1">
        <v>45240</v>
      </c>
      <c r="B686" s="16">
        <v>45231</v>
      </c>
      <c r="C686" s="8">
        <f>IFERROR(LOOKUP(2,1/((Vencimentos!$B$8:$B$37&lt;=A686)*(Vencimentos!$B$8:$B$37&lt;&gt;"")*(Vencimentos!$C$8:$C$37&lt;&gt;"")),Vencimentos!$C$8:$C$37),0)</f>
        <v>0</v>
      </c>
      <c r="D686" s="10">
        <f>MAX(IF(AND(ISNUMBER(Formações!$C$8),A686&gt;=Formações!$C$8),Formações!$B$8,0),IF(AND(ISNUMBER(Formações!$C$9),A686&gt;=Formações!$C$9),Formações!$B$9,0),IF(AND(ISNUMBER(Formações!$C$10),A686&gt;=Formações!$C$10),Formações!$B$10,0),IF(AND(ISNUMBER(Formações!$C$11),A686&gt;=Formações!$C$11),Formações!$B$11,0),IF(AND(ISNUMBER(Formações!$C$12),A686&gt;=Formações!$C$12),Formações!$B$12,0))</f>
        <v>0</v>
      </c>
      <c r="E686">
        <v>30</v>
      </c>
      <c r="F686" s="8">
        <f t="shared" si="10"/>
        <v>0</v>
      </c>
    </row>
    <row r="687" spans="1:6">
      <c r="A687" s="1">
        <v>45241</v>
      </c>
      <c r="B687" s="16">
        <v>45231</v>
      </c>
      <c r="C687" s="8">
        <f>IFERROR(LOOKUP(2,1/((Vencimentos!$B$8:$B$37&lt;=A687)*(Vencimentos!$B$8:$B$37&lt;&gt;"")*(Vencimentos!$C$8:$C$37&lt;&gt;"")),Vencimentos!$C$8:$C$37),0)</f>
        <v>0</v>
      </c>
      <c r="D687" s="10">
        <f>MAX(IF(AND(ISNUMBER(Formações!$C$8),A687&gt;=Formações!$C$8),Formações!$B$8,0),IF(AND(ISNUMBER(Formações!$C$9),A687&gt;=Formações!$C$9),Formações!$B$9,0),IF(AND(ISNUMBER(Formações!$C$10),A687&gt;=Formações!$C$10),Formações!$B$10,0),IF(AND(ISNUMBER(Formações!$C$11),A687&gt;=Formações!$C$11),Formações!$B$11,0),IF(AND(ISNUMBER(Formações!$C$12),A687&gt;=Formações!$C$12),Formações!$B$12,0))</f>
        <v>0</v>
      </c>
      <c r="E687">
        <v>30</v>
      </c>
      <c r="F687" s="8">
        <f t="shared" si="10"/>
        <v>0</v>
      </c>
    </row>
    <row r="688" spans="1:6">
      <c r="A688" s="1">
        <v>45242</v>
      </c>
      <c r="B688" s="16">
        <v>45231</v>
      </c>
      <c r="C688" s="8">
        <f>IFERROR(LOOKUP(2,1/((Vencimentos!$B$8:$B$37&lt;=A688)*(Vencimentos!$B$8:$B$37&lt;&gt;"")*(Vencimentos!$C$8:$C$37&lt;&gt;"")),Vencimentos!$C$8:$C$37),0)</f>
        <v>0</v>
      </c>
      <c r="D688" s="10">
        <f>MAX(IF(AND(ISNUMBER(Formações!$C$8),A688&gt;=Formações!$C$8),Formações!$B$8,0),IF(AND(ISNUMBER(Formações!$C$9),A688&gt;=Formações!$C$9),Formações!$B$9,0),IF(AND(ISNUMBER(Formações!$C$10),A688&gt;=Formações!$C$10),Formações!$B$10,0),IF(AND(ISNUMBER(Formações!$C$11),A688&gt;=Formações!$C$11),Formações!$B$11,0),IF(AND(ISNUMBER(Formações!$C$12),A688&gt;=Formações!$C$12),Formações!$B$12,0))</f>
        <v>0</v>
      </c>
      <c r="E688">
        <v>30</v>
      </c>
      <c r="F688" s="8">
        <f t="shared" si="10"/>
        <v>0</v>
      </c>
    </row>
    <row r="689" spans="1:6">
      <c r="A689" s="1">
        <v>45243</v>
      </c>
      <c r="B689" s="16">
        <v>45231</v>
      </c>
      <c r="C689" s="8">
        <f>IFERROR(LOOKUP(2,1/((Vencimentos!$B$8:$B$37&lt;=A689)*(Vencimentos!$B$8:$B$37&lt;&gt;"")*(Vencimentos!$C$8:$C$37&lt;&gt;"")),Vencimentos!$C$8:$C$37),0)</f>
        <v>0</v>
      </c>
      <c r="D689" s="10">
        <f>MAX(IF(AND(ISNUMBER(Formações!$C$8),A689&gt;=Formações!$C$8),Formações!$B$8,0),IF(AND(ISNUMBER(Formações!$C$9),A689&gt;=Formações!$C$9),Formações!$B$9,0),IF(AND(ISNUMBER(Formações!$C$10),A689&gt;=Formações!$C$10),Formações!$B$10,0),IF(AND(ISNUMBER(Formações!$C$11),A689&gt;=Formações!$C$11),Formações!$B$11,0),IF(AND(ISNUMBER(Formações!$C$12),A689&gt;=Formações!$C$12),Formações!$B$12,0))</f>
        <v>0</v>
      </c>
      <c r="E689">
        <v>30</v>
      </c>
      <c r="F689" s="8">
        <f t="shared" si="10"/>
        <v>0</v>
      </c>
    </row>
    <row r="690" spans="1:6">
      <c r="A690" s="1">
        <v>45244</v>
      </c>
      <c r="B690" s="16">
        <v>45231</v>
      </c>
      <c r="C690" s="8">
        <f>IFERROR(LOOKUP(2,1/((Vencimentos!$B$8:$B$37&lt;=A690)*(Vencimentos!$B$8:$B$37&lt;&gt;"")*(Vencimentos!$C$8:$C$37&lt;&gt;"")),Vencimentos!$C$8:$C$37),0)</f>
        <v>0</v>
      </c>
      <c r="D690" s="10">
        <f>MAX(IF(AND(ISNUMBER(Formações!$C$8),A690&gt;=Formações!$C$8),Formações!$B$8,0),IF(AND(ISNUMBER(Formações!$C$9),A690&gt;=Formações!$C$9),Formações!$B$9,0),IF(AND(ISNUMBER(Formações!$C$10),A690&gt;=Formações!$C$10),Formações!$B$10,0),IF(AND(ISNUMBER(Formações!$C$11),A690&gt;=Formações!$C$11),Formações!$B$11,0),IF(AND(ISNUMBER(Formações!$C$12),A690&gt;=Formações!$C$12),Formações!$B$12,0))</f>
        <v>0</v>
      </c>
      <c r="E690">
        <v>30</v>
      </c>
      <c r="F690" s="8">
        <f t="shared" si="10"/>
        <v>0</v>
      </c>
    </row>
    <row r="691" spans="1:6">
      <c r="A691" s="1">
        <v>45245</v>
      </c>
      <c r="B691" s="16">
        <v>45231</v>
      </c>
      <c r="C691" s="8">
        <f>IFERROR(LOOKUP(2,1/((Vencimentos!$B$8:$B$37&lt;=A691)*(Vencimentos!$B$8:$B$37&lt;&gt;"")*(Vencimentos!$C$8:$C$37&lt;&gt;"")),Vencimentos!$C$8:$C$37),0)</f>
        <v>0</v>
      </c>
      <c r="D691" s="10">
        <f>MAX(IF(AND(ISNUMBER(Formações!$C$8),A691&gt;=Formações!$C$8),Formações!$B$8,0),IF(AND(ISNUMBER(Formações!$C$9),A691&gt;=Formações!$C$9),Formações!$B$9,0),IF(AND(ISNUMBER(Formações!$C$10),A691&gt;=Formações!$C$10),Formações!$B$10,0),IF(AND(ISNUMBER(Formações!$C$11),A691&gt;=Formações!$C$11),Formações!$B$11,0),IF(AND(ISNUMBER(Formações!$C$12),A691&gt;=Formações!$C$12),Formações!$B$12,0))</f>
        <v>0</v>
      </c>
      <c r="E691">
        <v>30</v>
      </c>
      <c r="F691" s="8">
        <f t="shared" si="10"/>
        <v>0</v>
      </c>
    </row>
    <row r="692" spans="1:6">
      <c r="A692" s="1">
        <v>45246</v>
      </c>
      <c r="B692" s="16">
        <v>45231</v>
      </c>
      <c r="C692" s="8">
        <f>IFERROR(LOOKUP(2,1/((Vencimentos!$B$8:$B$37&lt;=A692)*(Vencimentos!$B$8:$B$37&lt;&gt;"")*(Vencimentos!$C$8:$C$37&lt;&gt;"")),Vencimentos!$C$8:$C$37),0)</f>
        <v>0</v>
      </c>
      <c r="D692" s="10">
        <f>MAX(IF(AND(ISNUMBER(Formações!$C$8),A692&gt;=Formações!$C$8),Formações!$B$8,0),IF(AND(ISNUMBER(Formações!$C$9),A692&gt;=Formações!$C$9),Formações!$B$9,0),IF(AND(ISNUMBER(Formações!$C$10),A692&gt;=Formações!$C$10),Formações!$B$10,0),IF(AND(ISNUMBER(Formações!$C$11),A692&gt;=Formações!$C$11),Formações!$B$11,0),IF(AND(ISNUMBER(Formações!$C$12),A692&gt;=Formações!$C$12),Formações!$B$12,0))</f>
        <v>0</v>
      </c>
      <c r="E692">
        <v>30</v>
      </c>
      <c r="F692" s="8">
        <f t="shared" si="10"/>
        <v>0</v>
      </c>
    </row>
    <row r="693" spans="1:6">
      <c r="A693" s="1">
        <v>45247</v>
      </c>
      <c r="B693" s="16">
        <v>45231</v>
      </c>
      <c r="C693" s="8">
        <f>IFERROR(LOOKUP(2,1/((Vencimentos!$B$8:$B$37&lt;=A693)*(Vencimentos!$B$8:$B$37&lt;&gt;"")*(Vencimentos!$C$8:$C$37&lt;&gt;"")),Vencimentos!$C$8:$C$37),0)</f>
        <v>0</v>
      </c>
      <c r="D693" s="10">
        <f>MAX(IF(AND(ISNUMBER(Formações!$C$8),A693&gt;=Formações!$C$8),Formações!$B$8,0),IF(AND(ISNUMBER(Formações!$C$9),A693&gt;=Formações!$C$9),Formações!$B$9,0),IF(AND(ISNUMBER(Formações!$C$10),A693&gt;=Formações!$C$10),Formações!$B$10,0),IF(AND(ISNUMBER(Formações!$C$11),A693&gt;=Formações!$C$11),Formações!$B$11,0),IF(AND(ISNUMBER(Formações!$C$12),A693&gt;=Formações!$C$12),Formações!$B$12,0))</f>
        <v>0</v>
      </c>
      <c r="E693">
        <v>30</v>
      </c>
      <c r="F693" s="8">
        <f t="shared" si="10"/>
        <v>0</v>
      </c>
    </row>
    <row r="694" spans="1:6">
      <c r="A694" s="1">
        <v>45248</v>
      </c>
      <c r="B694" s="16">
        <v>45231</v>
      </c>
      <c r="C694" s="8">
        <f>IFERROR(LOOKUP(2,1/((Vencimentos!$B$8:$B$37&lt;=A694)*(Vencimentos!$B$8:$B$37&lt;&gt;"")*(Vencimentos!$C$8:$C$37&lt;&gt;"")),Vencimentos!$C$8:$C$37),0)</f>
        <v>0</v>
      </c>
      <c r="D694" s="10">
        <f>MAX(IF(AND(ISNUMBER(Formações!$C$8),A694&gt;=Formações!$C$8),Formações!$B$8,0),IF(AND(ISNUMBER(Formações!$C$9),A694&gt;=Formações!$C$9),Formações!$B$9,0),IF(AND(ISNUMBER(Formações!$C$10),A694&gt;=Formações!$C$10),Formações!$B$10,0),IF(AND(ISNUMBER(Formações!$C$11),A694&gt;=Formações!$C$11),Formações!$B$11,0),IF(AND(ISNUMBER(Formações!$C$12),A694&gt;=Formações!$C$12),Formações!$B$12,0))</f>
        <v>0</v>
      </c>
      <c r="E694">
        <v>30</v>
      </c>
      <c r="F694" s="8">
        <f t="shared" si="10"/>
        <v>0</v>
      </c>
    </row>
    <row r="695" spans="1:6">
      <c r="A695" s="1">
        <v>45249</v>
      </c>
      <c r="B695" s="16">
        <v>45231</v>
      </c>
      <c r="C695" s="8">
        <f>IFERROR(LOOKUP(2,1/((Vencimentos!$B$8:$B$37&lt;=A695)*(Vencimentos!$B$8:$B$37&lt;&gt;"")*(Vencimentos!$C$8:$C$37&lt;&gt;"")),Vencimentos!$C$8:$C$37),0)</f>
        <v>0</v>
      </c>
      <c r="D695" s="10">
        <f>MAX(IF(AND(ISNUMBER(Formações!$C$8),A695&gt;=Formações!$C$8),Formações!$B$8,0),IF(AND(ISNUMBER(Formações!$C$9),A695&gt;=Formações!$C$9),Formações!$B$9,0),IF(AND(ISNUMBER(Formações!$C$10),A695&gt;=Formações!$C$10),Formações!$B$10,0),IF(AND(ISNUMBER(Formações!$C$11),A695&gt;=Formações!$C$11),Formações!$B$11,0),IF(AND(ISNUMBER(Formações!$C$12),A695&gt;=Formações!$C$12),Formações!$B$12,0))</f>
        <v>0</v>
      </c>
      <c r="E695">
        <v>30</v>
      </c>
      <c r="F695" s="8">
        <f t="shared" si="10"/>
        <v>0</v>
      </c>
    </row>
    <row r="696" spans="1:6">
      <c r="A696" s="1">
        <v>45250</v>
      </c>
      <c r="B696" s="16">
        <v>45231</v>
      </c>
      <c r="C696" s="8">
        <f>IFERROR(LOOKUP(2,1/((Vencimentos!$B$8:$B$37&lt;=A696)*(Vencimentos!$B$8:$B$37&lt;&gt;"")*(Vencimentos!$C$8:$C$37&lt;&gt;"")),Vencimentos!$C$8:$C$37),0)</f>
        <v>0</v>
      </c>
      <c r="D696" s="10">
        <f>MAX(IF(AND(ISNUMBER(Formações!$C$8),A696&gt;=Formações!$C$8),Formações!$B$8,0),IF(AND(ISNUMBER(Formações!$C$9),A696&gt;=Formações!$C$9),Formações!$B$9,0),IF(AND(ISNUMBER(Formações!$C$10),A696&gt;=Formações!$C$10),Formações!$B$10,0),IF(AND(ISNUMBER(Formações!$C$11),A696&gt;=Formações!$C$11),Formações!$B$11,0),IF(AND(ISNUMBER(Formações!$C$12),A696&gt;=Formações!$C$12),Formações!$B$12,0))</f>
        <v>0</v>
      </c>
      <c r="E696">
        <v>30</v>
      </c>
      <c r="F696" s="8">
        <f t="shared" si="10"/>
        <v>0</v>
      </c>
    </row>
    <row r="697" spans="1:6">
      <c r="A697" s="1">
        <v>45251</v>
      </c>
      <c r="B697" s="16">
        <v>45231</v>
      </c>
      <c r="C697" s="8">
        <f>IFERROR(LOOKUP(2,1/((Vencimentos!$B$8:$B$37&lt;=A697)*(Vencimentos!$B$8:$B$37&lt;&gt;"")*(Vencimentos!$C$8:$C$37&lt;&gt;"")),Vencimentos!$C$8:$C$37),0)</f>
        <v>0</v>
      </c>
      <c r="D697" s="10">
        <f>MAX(IF(AND(ISNUMBER(Formações!$C$8),A697&gt;=Formações!$C$8),Formações!$B$8,0),IF(AND(ISNUMBER(Formações!$C$9),A697&gt;=Formações!$C$9),Formações!$B$9,0),IF(AND(ISNUMBER(Formações!$C$10),A697&gt;=Formações!$C$10),Formações!$B$10,0),IF(AND(ISNUMBER(Formações!$C$11),A697&gt;=Formações!$C$11),Formações!$B$11,0),IF(AND(ISNUMBER(Formações!$C$12),A697&gt;=Formações!$C$12),Formações!$B$12,0))</f>
        <v>0</v>
      </c>
      <c r="E697">
        <v>30</v>
      </c>
      <c r="F697" s="8">
        <f t="shared" si="10"/>
        <v>0</v>
      </c>
    </row>
    <row r="698" spans="1:6">
      <c r="A698" s="1">
        <v>45252</v>
      </c>
      <c r="B698" s="16">
        <v>45231</v>
      </c>
      <c r="C698" s="8">
        <f>IFERROR(LOOKUP(2,1/((Vencimentos!$B$8:$B$37&lt;=A698)*(Vencimentos!$B$8:$B$37&lt;&gt;"")*(Vencimentos!$C$8:$C$37&lt;&gt;"")),Vencimentos!$C$8:$C$37),0)</f>
        <v>0</v>
      </c>
      <c r="D698" s="10">
        <f>MAX(IF(AND(ISNUMBER(Formações!$C$8),A698&gt;=Formações!$C$8),Formações!$B$8,0),IF(AND(ISNUMBER(Formações!$C$9),A698&gt;=Formações!$C$9),Formações!$B$9,0),IF(AND(ISNUMBER(Formações!$C$10),A698&gt;=Formações!$C$10),Formações!$B$10,0),IF(AND(ISNUMBER(Formações!$C$11),A698&gt;=Formações!$C$11),Formações!$B$11,0),IF(AND(ISNUMBER(Formações!$C$12),A698&gt;=Formações!$C$12),Formações!$B$12,0))</f>
        <v>0</v>
      </c>
      <c r="E698">
        <v>30</v>
      </c>
      <c r="F698" s="8">
        <f t="shared" si="10"/>
        <v>0</v>
      </c>
    </row>
    <row r="699" spans="1:6">
      <c r="A699" s="1">
        <v>45253</v>
      </c>
      <c r="B699" s="16">
        <v>45231</v>
      </c>
      <c r="C699" s="8">
        <f>IFERROR(LOOKUP(2,1/((Vencimentos!$B$8:$B$37&lt;=A699)*(Vencimentos!$B$8:$B$37&lt;&gt;"")*(Vencimentos!$C$8:$C$37&lt;&gt;"")),Vencimentos!$C$8:$C$37),0)</f>
        <v>0</v>
      </c>
      <c r="D699" s="10">
        <f>MAX(IF(AND(ISNUMBER(Formações!$C$8),A699&gt;=Formações!$C$8),Formações!$B$8,0),IF(AND(ISNUMBER(Formações!$C$9),A699&gt;=Formações!$C$9),Formações!$B$9,0),IF(AND(ISNUMBER(Formações!$C$10),A699&gt;=Formações!$C$10),Formações!$B$10,0),IF(AND(ISNUMBER(Formações!$C$11),A699&gt;=Formações!$C$11),Formações!$B$11,0),IF(AND(ISNUMBER(Formações!$C$12),A699&gt;=Formações!$C$12),Formações!$B$12,0))</f>
        <v>0</v>
      </c>
      <c r="E699">
        <v>30</v>
      </c>
      <c r="F699" s="8">
        <f t="shared" si="10"/>
        <v>0</v>
      </c>
    </row>
    <row r="700" spans="1:6">
      <c r="A700" s="1">
        <v>45254</v>
      </c>
      <c r="B700" s="16">
        <v>45231</v>
      </c>
      <c r="C700" s="8">
        <f>IFERROR(LOOKUP(2,1/((Vencimentos!$B$8:$B$37&lt;=A700)*(Vencimentos!$B$8:$B$37&lt;&gt;"")*(Vencimentos!$C$8:$C$37&lt;&gt;"")),Vencimentos!$C$8:$C$37),0)</f>
        <v>0</v>
      </c>
      <c r="D700" s="10">
        <f>MAX(IF(AND(ISNUMBER(Formações!$C$8),A700&gt;=Formações!$C$8),Formações!$B$8,0),IF(AND(ISNUMBER(Formações!$C$9),A700&gt;=Formações!$C$9),Formações!$B$9,0),IF(AND(ISNUMBER(Formações!$C$10),A700&gt;=Formações!$C$10),Formações!$B$10,0),IF(AND(ISNUMBER(Formações!$C$11),A700&gt;=Formações!$C$11),Formações!$B$11,0),IF(AND(ISNUMBER(Formações!$C$12),A700&gt;=Formações!$C$12),Formações!$B$12,0))</f>
        <v>0</v>
      </c>
      <c r="E700">
        <v>30</v>
      </c>
      <c r="F700" s="8">
        <f t="shared" si="10"/>
        <v>0</v>
      </c>
    </row>
    <row r="701" spans="1:6">
      <c r="A701" s="1">
        <v>45255</v>
      </c>
      <c r="B701" s="16">
        <v>45231</v>
      </c>
      <c r="C701" s="8">
        <f>IFERROR(LOOKUP(2,1/((Vencimentos!$B$8:$B$37&lt;=A701)*(Vencimentos!$B$8:$B$37&lt;&gt;"")*(Vencimentos!$C$8:$C$37&lt;&gt;"")),Vencimentos!$C$8:$C$37),0)</f>
        <v>0</v>
      </c>
      <c r="D701" s="10">
        <f>MAX(IF(AND(ISNUMBER(Formações!$C$8),A701&gt;=Formações!$C$8),Formações!$B$8,0),IF(AND(ISNUMBER(Formações!$C$9),A701&gt;=Formações!$C$9),Formações!$B$9,0),IF(AND(ISNUMBER(Formações!$C$10),A701&gt;=Formações!$C$10),Formações!$B$10,0),IF(AND(ISNUMBER(Formações!$C$11),A701&gt;=Formações!$C$11),Formações!$B$11,0),IF(AND(ISNUMBER(Formações!$C$12),A701&gt;=Formações!$C$12),Formações!$B$12,0))</f>
        <v>0</v>
      </c>
      <c r="E701">
        <v>30</v>
      </c>
      <c r="F701" s="8">
        <f t="shared" si="10"/>
        <v>0</v>
      </c>
    </row>
    <row r="702" spans="1:6">
      <c r="A702" s="1">
        <v>45256</v>
      </c>
      <c r="B702" s="16">
        <v>45231</v>
      </c>
      <c r="C702" s="8">
        <f>IFERROR(LOOKUP(2,1/((Vencimentos!$B$8:$B$37&lt;=A702)*(Vencimentos!$B$8:$B$37&lt;&gt;"")*(Vencimentos!$C$8:$C$37&lt;&gt;"")),Vencimentos!$C$8:$C$37),0)</f>
        <v>0</v>
      </c>
      <c r="D702" s="10">
        <f>MAX(IF(AND(ISNUMBER(Formações!$C$8),A702&gt;=Formações!$C$8),Formações!$B$8,0),IF(AND(ISNUMBER(Formações!$C$9),A702&gt;=Formações!$C$9),Formações!$B$9,0),IF(AND(ISNUMBER(Formações!$C$10),A702&gt;=Formações!$C$10),Formações!$B$10,0),IF(AND(ISNUMBER(Formações!$C$11),A702&gt;=Formações!$C$11),Formações!$B$11,0),IF(AND(ISNUMBER(Formações!$C$12),A702&gt;=Formações!$C$12),Formações!$B$12,0))</f>
        <v>0</v>
      </c>
      <c r="E702">
        <v>30</v>
      </c>
      <c r="F702" s="8">
        <f t="shared" si="10"/>
        <v>0</v>
      </c>
    </row>
    <row r="703" spans="1:6">
      <c r="A703" s="1">
        <v>45257</v>
      </c>
      <c r="B703" s="16">
        <v>45231</v>
      </c>
      <c r="C703" s="8">
        <f>IFERROR(LOOKUP(2,1/((Vencimentos!$B$8:$B$37&lt;=A703)*(Vencimentos!$B$8:$B$37&lt;&gt;"")*(Vencimentos!$C$8:$C$37&lt;&gt;"")),Vencimentos!$C$8:$C$37),0)</f>
        <v>0</v>
      </c>
      <c r="D703" s="10">
        <f>MAX(IF(AND(ISNUMBER(Formações!$C$8),A703&gt;=Formações!$C$8),Formações!$B$8,0),IF(AND(ISNUMBER(Formações!$C$9),A703&gt;=Formações!$C$9),Formações!$B$9,0),IF(AND(ISNUMBER(Formações!$C$10),A703&gt;=Formações!$C$10),Formações!$B$10,0),IF(AND(ISNUMBER(Formações!$C$11),A703&gt;=Formações!$C$11),Formações!$B$11,0),IF(AND(ISNUMBER(Formações!$C$12),A703&gt;=Formações!$C$12),Formações!$B$12,0))</f>
        <v>0</v>
      </c>
      <c r="E703">
        <v>30</v>
      </c>
      <c r="F703" s="8">
        <f t="shared" si="10"/>
        <v>0</v>
      </c>
    </row>
    <row r="704" spans="1:6">
      <c r="A704" s="1">
        <v>45258</v>
      </c>
      <c r="B704" s="16">
        <v>45231</v>
      </c>
      <c r="C704" s="8">
        <f>IFERROR(LOOKUP(2,1/((Vencimentos!$B$8:$B$37&lt;=A704)*(Vencimentos!$B$8:$B$37&lt;&gt;"")*(Vencimentos!$C$8:$C$37&lt;&gt;"")),Vencimentos!$C$8:$C$37),0)</f>
        <v>0</v>
      </c>
      <c r="D704" s="10">
        <f>MAX(IF(AND(ISNUMBER(Formações!$C$8),A704&gt;=Formações!$C$8),Formações!$B$8,0),IF(AND(ISNUMBER(Formações!$C$9),A704&gt;=Formações!$C$9),Formações!$B$9,0),IF(AND(ISNUMBER(Formações!$C$10),A704&gt;=Formações!$C$10),Formações!$B$10,0),IF(AND(ISNUMBER(Formações!$C$11),A704&gt;=Formações!$C$11),Formações!$B$11,0),IF(AND(ISNUMBER(Formações!$C$12),A704&gt;=Formações!$C$12),Formações!$B$12,0))</f>
        <v>0</v>
      </c>
      <c r="E704">
        <v>30</v>
      </c>
      <c r="F704" s="8">
        <f t="shared" si="10"/>
        <v>0</v>
      </c>
    </row>
    <row r="705" spans="1:6">
      <c r="A705" s="1">
        <v>45259</v>
      </c>
      <c r="B705" s="16">
        <v>45231</v>
      </c>
      <c r="C705" s="8">
        <f>IFERROR(LOOKUP(2,1/((Vencimentos!$B$8:$B$37&lt;=A705)*(Vencimentos!$B$8:$B$37&lt;&gt;"")*(Vencimentos!$C$8:$C$37&lt;&gt;"")),Vencimentos!$C$8:$C$37),0)</f>
        <v>0</v>
      </c>
      <c r="D705" s="10">
        <f>MAX(IF(AND(ISNUMBER(Formações!$C$8),A705&gt;=Formações!$C$8),Formações!$B$8,0),IF(AND(ISNUMBER(Formações!$C$9),A705&gt;=Formações!$C$9),Formações!$B$9,0),IF(AND(ISNUMBER(Formações!$C$10),A705&gt;=Formações!$C$10),Formações!$B$10,0),IF(AND(ISNUMBER(Formações!$C$11),A705&gt;=Formações!$C$11),Formações!$B$11,0),IF(AND(ISNUMBER(Formações!$C$12),A705&gt;=Formações!$C$12),Formações!$B$12,0))</f>
        <v>0</v>
      </c>
      <c r="E705">
        <v>30</v>
      </c>
      <c r="F705" s="8">
        <f t="shared" si="10"/>
        <v>0</v>
      </c>
    </row>
    <row r="706" spans="1:6">
      <c r="A706" s="1">
        <v>45260</v>
      </c>
      <c r="B706" s="16">
        <v>45231</v>
      </c>
      <c r="C706" s="8">
        <f>IFERROR(LOOKUP(2,1/((Vencimentos!$B$8:$B$37&lt;=A706)*(Vencimentos!$B$8:$B$37&lt;&gt;"")*(Vencimentos!$C$8:$C$37&lt;&gt;"")),Vencimentos!$C$8:$C$37),0)</f>
        <v>0</v>
      </c>
      <c r="D706" s="10">
        <f>MAX(IF(AND(ISNUMBER(Formações!$C$8),A706&gt;=Formações!$C$8),Formações!$B$8,0),IF(AND(ISNUMBER(Formações!$C$9),A706&gt;=Formações!$C$9),Formações!$B$9,0),IF(AND(ISNUMBER(Formações!$C$10),A706&gt;=Formações!$C$10),Formações!$B$10,0),IF(AND(ISNUMBER(Formações!$C$11),A706&gt;=Formações!$C$11),Formações!$B$11,0),IF(AND(ISNUMBER(Formações!$C$12),A706&gt;=Formações!$C$12),Formações!$B$12,0))</f>
        <v>0</v>
      </c>
      <c r="E706">
        <v>30</v>
      </c>
      <c r="F706" s="8">
        <f t="shared" si="10"/>
        <v>0</v>
      </c>
    </row>
    <row r="707" spans="1:6">
      <c r="A707" s="1">
        <v>45261</v>
      </c>
      <c r="B707" s="16">
        <v>45261</v>
      </c>
      <c r="C707" s="8">
        <f>IFERROR(LOOKUP(2,1/((Vencimentos!$B$8:$B$37&lt;=A707)*(Vencimentos!$B$8:$B$37&lt;&gt;"")*(Vencimentos!$C$8:$C$37&lt;&gt;"")),Vencimentos!$C$8:$C$37),0)</f>
        <v>0</v>
      </c>
      <c r="D707" s="10">
        <f>MAX(IF(AND(ISNUMBER(Formações!$C$8),A707&gt;=Formações!$C$8),Formações!$B$8,0),IF(AND(ISNUMBER(Formações!$C$9),A707&gt;=Formações!$C$9),Formações!$B$9,0),IF(AND(ISNUMBER(Formações!$C$10),A707&gt;=Formações!$C$10),Formações!$B$10,0),IF(AND(ISNUMBER(Formações!$C$11),A707&gt;=Formações!$C$11),Formações!$B$11,0),IF(AND(ISNUMBER(Formações!$C$12),A707&gt;=Formações!$C$12),Formações!$B$12,0))</f>
        <v>0</v>
      </c>
      <c r="E707">
        <v>31</v>
      </c>
      <c r="F707" s="8">
        <f t="shared" si="10"/>
        <v>0</v>
      </c>
    </row>
    <row r="708" spans="1:6">
      <c r="A708" s="1">
        <v>45262</v>
      </c>
      <c r="B708" s="16">
        <v>45261</v>
      </c>
      <c r="C708" s="8">
        <f>IFERROR(LOOKUP(2,1/((Vencimentos!$B$8:$B$37&lt;=A708)*(Vencimentos!$B$8:$B$37&lt;&gt;"")*(Vencimentos!$C$8:$C$37&lt;&gt;"")),Vencimentos!$C$8:$C$37),0)</f>
        <v>0</v>
      </c>
      <c r="D708" s="10">
        <f>MAX(IF(AND(ISNUMBER(Formações!$C$8),A708&gt;=Formações!$C$8),Formações!$B$8,0),IF(AND(ISNUMBER(Formações!$C$9),A708&gt;=Formações!$C$9),Formações!$B$9,0),IF(AND(ISNUMBER(Formações!$C$10),A708&gt;=Formações!$C$10),Formações!$B$10,0),IF(AND(ISNUMBER(Formações!$C$11),A708&gt;=Formações!$C$11),Formações!$B$11,0),IF(AND(ISNUMBER(Formações!$C$12),A708&gt;=Formações!$C$12),Formações!$B$12,0))</f>
        <v>0</v>
      </c>
      <c r="E708">
        <v>31</v>
      </c>
      <c r="F708" s="8">
        <f t="shared" si="10"/>
        <v>0</v>
      </c>
    </row>
    <row r="709" spans="1:6">
      <c r="A709" s="1">
        <v>45263</v>
      </c>
      <c r="B709" s="16">
        <v>45261</v>
      </c>
      <c r="C709" s="8">
        <f>IFERROR(LOOKUP(2,1/((Vencimentos!$B$8:$B$37&lt;=A709)*(Vencimentos!$B$8:$B$37&lt;&gt;"")*(Vencimentos!$C$8:$C$37&lt;&gt;"")),Vencimentos!$C$8:$C$37),0)</f>
        <v>0</v>
      </c>
      <c r="D709" s="10">
        <f>MAX(IF(AND(ISNUMBER(Formações!$C$8),A709&gt;=Formações!$C$8),Formações!$B$8,0),IF(AND(ISNUMBER(Formações!$C$9),A709&gt;=Formações!$C$9),Formações!$B$9,0),IF(AND(ISNUMBER(Formações!$C$10),A709&gt;=Formações!$C$10),Formações!$B$10,0),IF(AND(ISNUMBER(Formações!$C$11),A709&gt;=Formações!$C$11),Formações!$B$11,0),IF(AND(ISNUMBER(Formações!$C$12),A709&gt;=Formações!$C$12),Formações!$B$12,0))</f>
        <v>0</v>
      </c>
      <c r="E709">
        <v>31</v>
      </c>
      <c r="F709" s="8">
        <f t="shared" si="10"/>
        <v>0</v>
      </c>
    </row>
    <row r="710" spans="1:6">
      <c r="A710" s="1">
        <v>45264</v>
      </c>
      <c r="B710" s="16">
        <v>45261</v>
      </c>
      <c r="C710" s="8">
        <f>IFERROR(LOOKUP(2,1/((Vencimentos!$B$8:$B$37&lt;=A710)*(Vencimentos!$B$8:$B$37&lt;&gt;"")*(Vencimentos!$C$8:$C$37&lt;&gt;"")),Vencimentos!$C$8:$C$37),0)</f>
        <v>0</v>
      </c>
      <c r="D710" s="10">
        <f>MAX(IF(AND(ISNUMBER(Formações!$C$8),A710&gt;=Formações!$C$8),Formações!$B$8,0),IF(AND(ISNUMBER(Formações!$C$9),A710&gt;=Formações!$C$9),Formações!$B$9,0),IF(AND(ISNUMBER(Formações!$C$10),A710&gt;=Formações!$C$10),Formações!$B$10,0),IF(AND(ISNUMBER(Formações!$C$11),A710&gt;=Formações!$C$11),Formações!$B$11,0),IF(AND(ISNUMBER(Formações!$C$12),A710&gt;=Formações!$C$12),Formações!$B$12,0))</f>
        <v>0</v>
      </c>
      <c r="E710">
        <v>31</v>
      </c>
      <c r="F710" s="8">
        <f t="shared" si="10"/>
        <v>0</v>
      </c>
    </row>
    <row r="711" spans="1:6">
      <c r="A711" s="1">
        <v>45265</v>
      </c>
      <c r="B711" s="16">
        <v>45261</v>
      </c>
      <c r="C711" s="8">
        <f>IFERROR(LOOKUP(2,1/((Vencimentos!$B$8:$B$37&lt;=A711)*(Vencimentos!$B$8:$B$37&lt;&gt;"")*(Vencimentos!$C$8:$C$37&lt;&gt;"")),Vencimentos!$C$8:$C$37),0)</f>
        <v>0</v>
      </c>
      <c r="D711" s="10">
        <f>MAX(IF(AND(ISNUMBER(Formações!$C$8),A711&gt;=Formações!$C$8),Formações!$B$8,0),IF(AND(ISNUMBER(Formações!$C$9),A711&gt;=Formações!$C$9),Formações!$B$9,0),IF(AND(ISNUMBER(Formações!$C$10),A711&gt;=Formações!$C$10),Formações!$B$10,0),IF(AND(ISNUMBER(Formações!$C$11),A711&gt;=Formações!$C$11),Formações!$B$11,0),IF(AND(ISNUMBER(Formações!$C$12),A711&gt;=Formações!$C$12),Formações!$B$12,0))</f>
        <v>0</v>
      </c>
      <c r="E711">
        <v>31</v>
      </c>
      <c r="F711" s="8">
        <f t="shared" si="10"/>
        <v>0</v>
      </c>
    </row>
    <row r="712" spans="1:6">
      <c r="A712" s="1">
        <v>45266</v>
      </c>
      <c r="B712" s="16">
        <v>45261</v>
      </c>
      <c r="C712" s="8">
        <f>IFERROR(LOOKUP(2,1/((Vencimentos!$B$8:$B$37&lt;=A712)*(Vencimentos!$B$8:$B$37&lt;&gt;"")*(Vencimentos!$C$8:$C$37&lt;&gt;"")),Vencimentos!$C$8:$C$37),0)</f>
        <v>0</v>
      </c>
      <c r="D712" s="10">
        <f>MAX(IF(AND(ISNUMBER(Formações!$C$8),A712&gt;=Formações!$C$8),Formações!$B$8,0),IF(AND(ISNUMBER(Formações!$C$9),A712&gt;=Formações!$C$9),Formações!$B$9,0),IF(AND(ISNUMBER(Formações!$C$10),A712&gt;=Formações!$C$10),Formações!$B$10,0),IF(AND(ISNUMBER(Formações!$C$11),A712&gt;=Formações!$C$11),Formações!$B$11,0),IF(AND(ISNUMBER(Formações!$C$12),A712&gt;=Formações!$C$12),Formações!$B$12,0))</f>
        <v>0</v>
      </c>
      <c r="E712">
        <v>31</v>
      </c>
      <c r="F712" s="8">
        <f t="shared" ref="F712:F775" si="11">IF(OR(C712&lt;=0,D712&lt;=0),0,C712*D712/E712)</f>
        <v>0</v>
      </c>
    </row>
    <row r="713" spans="1:6">
      <c r="A713" s="1">
        <v>45267</v>
      </c>
      <c r="B713" s="16">
        <v>45261</v>
      </c>
      <c r="C713" s="8">
        <f>IFERROR(LOOKUP(2,1/((Vencimentos!$B$8:$B$37&lt;=A713)*(Vencimentos!$B$8:$B$37&lt;&gt;"")*(Vencimentos!$C$8:$C$37&lt;&gt;"")),Vencimentos!$C$8:$C$37),0)</f>
        <v>0</v>
      </c>
      <c r="D713" s="10">
        <f>MAX(IF(AND(ISNUMBER(Formações!$C$8),A713&gt;=Formações!$C$8),Formações!$B$8,0),IF(AND(ISNUMBER(Formações!$C$9),A713&gt;=Formações!$C$9),Formações!$B$9,0),IF(AND(ISNUMBER(Formações!$C$10),A713&gt;=Formações!$C$10),Formações!$B$10,0),IF(AND(ISNUMBER(Formações!$C$11),A713&gt;=Formações!$C$11),Formações!$B$11,0),IF(AND(ISNUMBER(Formações!$C$12),A713&gt;=Formações!$C$12),Formações!$B$12,0))</f>
        <v>0</v>
      </c>
      <c r="E713">
        <v>31</v>
      </c>
      <c r="F713" s="8">
        <f t="shared" si="11"/>
        <v>0</v>
      </c>
    </row>
    <row r="714" spans="1:6">
      <c r="A714" s="1">
        <v>45268</v>
      </c>
      <c r="B714" s="16">
        <v>45261</v>
      </c>
      <c r="C714" s="8">
        <f>IFERROR(LOOKUP(2,1/((Vencimentos!$B$8:$B$37&lt;=A714)*(Vencimentos!$B$8:$B$37&lt;&gt;"")*(Vencimentos!$C$8:$C$37&lt;&gt;"")),Vencimentos!$C$8:$C$37),0)</f>
        <v>0</v>
      </c>
      <c r="D714" s="10">
        <f>MAX(IF(AND(ISNUMBER(Formações!$C$8),A714&gt;=Formações!$C$8),Formações!$B$8,0),IF(AND(ISNUMBER(Formações!$C$9),A714&gt;=Formações!$C$9),Formações!$B$9,0),IF(AND(ISNUMBER(Formações!$C$10),A714&gt;=Formações!$C$10),Formações!$B$10,0),IF(AND(ISNUMBER(Formações!$C$11),A714&gt;=Formações!$C$11),Formações!$B$11,0),IF(AND(ISNUMBER(Formações!$C$12),A714&gt;=Formações!$C$12),Formações!$B$12,0))</f>
        <v>0</v>
      </c>
      <c r="E714">
        <v>31</v>
      </c>
      <c r="F714" s="8">
        <f t="shared" si="11"/>
        <v>0</v>
      </c>
    </row>
    <row r="715" spans="1:6">
      <c r="A715" s="1">
        <v>45269</v>
      </c>
      <c r="B715" s="16">
        <v>45261</v>
      </c>
      <c r="C715" s="8">
        <f>IFERROR(LOOKUP(2,1/((Vencimentos!$B$8:$B$37&lt;=A715)*(Vencimentos!$B$8:$B$37&lt;&gt;"")*(Vencimentos!$C$8:$C$37&lt;&gt;"")),Vencimentos!$C$8:$C$37),0)</f>
        <v>0</v>
      </c>
      <c r="D715" s="10">
        <f>MAX(IF(AND(ISNUMBER(Formações!$C$8),A715&gt;=Formações!$C$8),Formações!$B$8,0),IF(AND(ISNUMBER(Formações!$C$9),A715&gt;=Formações!$C$9),Formações!$B$9,0),IF(AND(ISNUMBER(Formações!$C$10),A715&gt;=Formações!$C$10),Formações!$B$10,0),IF(AND(ISNUMBER(Formações!$C$11),A715&gt;=Formações!$C$11),Formações!$B$11,0),IF(AND(ISNUMBER(Formações!$C$12),A715&gt;=Formações!$C$12),Formações!$B$12,0))</f>
        <v>0</v>
      </c>
      <c r="E715">
        <v>31</v>
      </c>
      <c r="F715" s="8">
        <f t="shared" si="11"/>
        <v>0</v>
      </c>
    </row>
    <row r="716" spans="1:6">
      <c r="A716" s="1">
        <v>45270</v>
      </c>
      <c r="B716" s="16">
        <v>45261</v>
      </c>
      <c r="C716" s="8">
        <f>IFERROR(LOOKUP(2,1/((Vencimentos!$B$8:$B$37&lt;=A716)*(Vencimentos!$B$8:$B$37&lt;&gt;"")*(Vencimentos!$C$8:$C$37&lt;&gt;"")),Vencimentos!$C$8:$C$37),0)</f>
        <v>0</v>
      </c>
      <c r="D716" s="10">
        <f>MAX(IF(AND(ISNUMBER(Formações!$C$8),A716&gt;=Formações!$C$8),Formações!$B$8,0),IF(AND(ISNUMBER(Formações!$C$9),A716&gt;=Formações!$C$9),Formações!$B$9,0),IF(AND(ISNUMBER(Formações!$C$10),A716&gt;=Formações!$C$10),Formações!$B$10,0),IF(AND(ISNUMBER(Formações!$C$11),A716&gt;=Formações!$C$11),Formações!$B$11,0),IF(AND(ISNUMBER(Formações!$C$12),A716&gt;=Formações!$C$12),Formações!$B$12,0))</f>
        <v>0</v>
      </c>
      <c r="E716">
        <v>31</v>
      </c>
      <c r="F716" s="8">
        <f t="shared" si="11"/>
        <v>0</v>
      </c>
    </row>
    <row r="717" spans="1:6">
      <c r="A717" s="1">
        <v>45271</v>
      </c>
      <c r="B717" s="16">
        <v>45261</v>
      </c>
      <c r="C717" s="8">
        <f>IFERROR(LOOKUP(2,1/((Vencimentos!$B$8:$B$37&lt;=A717)*(Vencimentos!$B$8:$B$37&lt;&gt;"")*(Vencimentos!$C$8:$C$37&lt;&gt;"")),Vencimentos!$C$8:$C$37),0)</f>
        <v>0</v>
      </c>
      <c r="D717" s="10">
        <f>MAX(IF(AND(ISNUMBER(Formações!$C$8),A717&gt;=Formações!$C$8),Formações!$B$8,0),IF(AND(ISNUMBER(Formações!$C$9),A717&gt;=Formações!$C$9),Formações!$B$9,0),IF(AND(ISNUMBER(Formações!$C$10),A717&gt;=Formações!$C$10),Formações!$B$10,0),IF(AND(ISNUMBER(Formações!$C$11),A717&gt;=Formações!$C$11),Formações!$B$11,0),IF(AND(ISNUMBER(Formações!$C$12),A717&gt;=Formações!$C$12),Formações!$B$12,0))</f>
        <v>0</v>
      </c>
      <c r="E717">
        <v>31</v>
      </c>
      <c r="F717" s="8">
        <f t="shared" si="11"/>
        <v>0</v>
      </c>
    </row>
    <row r="718" spans="1:6">
      <c r="A718" s="1">
        <v>45272</v>
      </c>
      <c r="B718" s="16">
        <v>45261</v>
      </c>
      <c r="C718" s="8">
        <f>IFERROR(LOOKUP(2,1/((Vencimentos!$B$8:$B$37&lt;=A718)*(Vencimentos!$B$8:$B$37&lt;&gt;"")*(Vencimentos!$C$8:$C$37&lt;&gt;"")),Vencimentos!$C$8:$C$37),0)</f>
        <v>0</v>
      </c>
      <c r="D718" s="10">
        <f>MAX(IF(AND(ISNUMBER(Formações!$C$8),A718&gt;=Formações!$C$8),Formações!$B$8,0),IF(AND(ISNUMBER(Formações!$C$9),A718&gt;=Formações!$C$9),Formações!$B$9,0),IF(AND(ISNUMBER(Formações!$C$10),A718&gt;=Formações!$C$10),Formações!$B$10,0),IF(AND(ISNUMBER(Formações!$C$11),A718&gt;=Formações!$C$11),Formações!$B$11,0),IF(AND(ISNUMBER(Formações!$C$12),A718&gt;=Formações!$C$12),Formações!$B$12,0))</f>
        <v>0</v>
      </c>
      <c r="E718">
        <v>31</v>
      </c>
      <c r="F718" s="8">
        <f t="shared" si="11"/>
        <v>0</v>
      </c>
    </row>
    <row r="719" spans="1:6">
      <c r="A719" s="1">
        <v>45273</v>
      </c>
      <c r="B719" s="16">
        <v>45261</v>
      </c>
      <c r="C719" s="8">
        <f>IFERROR(LOOKUP(2,1/((Vencimentos!$B$8:$B$37&lt;=A719)*(Vencimentos!$B$8:$B$37&lt;&gt;"")*(Vencimentos!$C$8:$C$37&lt;&gt;"")),Vencimentos!$C$8:$C$37),0)</f>
        <v>0</v>
      </c>
      <c r="D719" s="10">
        <f>MAX(IF(AND(ISNUMBER(Formações!$C$8),A719&gt;=Formações!$C$8),Formações!$B$8,0),IF(AND(ISNUMBER(Formações!$C$9),A719&gt;=Formações!$C$9),Formações!$B$9,0),IF(AND(ISNUMBER(Formações!$C$10),A719&gt;=Formações!$C$10),Formações!$B$10,0),IF(AND(ISNUMBER(Formações!$C$11),A719&gt;=Formações!$C$11),Formações!$B$11,0),IF(AND(ISNUMBER(Formações!$C$12),A719&gt;=Formações!$C$12),Formações!$B$12,0))</f>
        <v>0</v>
      </c>
      <c r="E719">
        <v>31</v>
      </c>
      <c r="F719" s="8">
        <f t="shared" si="11"/>
        <v>0</v>
      </c>
    </row>
    <row r="720" spans="1:6">
      <c r="A720" s="1">
        <v>45274</v>
      </c>
      <c r="B720" s="16">
        <v>45261</v>
      </c>
      <c r="C720" s="8">
        <f>IFERROR(LOOKUP(2,1/((Vencimentos!$B$8:$B$37&lt;=A720)*(Vencimentos!$B$8:$B$37&lt;&gt;"")*(Vencimentos!$C$8:$C$37&lt;&gt;"")),Vencimentos!$C$8:$C$37),0)</f>
        <v>0</v>
      </c>
      <c r="D720" s="10">
        <f>MAX(IF(AND(ISNUMBER(Formações!$C$8),A720&gt;=Formações!$C$8),Formações!$B$8,0),IF(AND(ISNUMBER(Formações!$C$9),A720&gt;=Formações!$C$9),Formações!$B$9,0),IF(AND(ISNUMBER(Formações!$C$10),A720&gt;=Formações!$C$10),Formações!$B$10,0),IF(AND(ISNUMBER(Formações!$C$11),A720&gt;=Formações!$C$11),Formações!$B$11,0),IF(AND(ISNUMBER(Formações!$C$12),A720&gt;=Formações!$C$12),Formações!$B$12,0))</f>
        <v>0</v>
      </c>
      <c r="E720">
        <v>31</v>
      </c>
      <c r="F720" s="8">
        <f t="shared" si="11"/>
        <v>0</v>
      </c>
    </row>
    <row r="721" spans="1:6">
      <c r="A721" s="1">
        <v>45275</v>
      </c>
      <c r="B721" s="16">
        <v>45261</v>
      </c>
      <c r="C721" s="8">
        <f>IFERROR(LOOKUP(2,1/((Vencimentos!$B$8:$B$37&lt;=A721)*(Vencimentos!$B$8:$B$37&lt;&gt;"")*(Vencimentos!$C$8:$C$37&lt;&gt;"")),Vencimentos!$C$8:$C$37),0)</f>
        <v>0</v>
      </c>
      <c r="D721" s="10">
        <f>MAX(IF(AND(ISNUMBER(Formações!$C$8),A721&gt;=Formações!$C$8),Formações!$B$8,0),IF(AND(ISNUMBER(Formações!$C$9),A721&gt;=Formações!$C$9),Formações!$B$9,0),IF(AND(ISNUMBER(Formações!$C$10),A721&gt;=Formações!$C$10),Formações!$B$10,0),IF(AND(ISNUMBER(Formações!$C$11),A721&gt;=Formações!$C$11),Formações!$B$11,0),IF(AND(ISNUMBER(Formações!$C$12),A721&gt;=Formações!$C$12),Formações!$B$12,0))</f>
        <v>0</v>
      </c>
      <c r="E721">
        <v>31</v>
      </c>
      <c r="F721" s="8">
        <f t="shared" si="11"/>
        <v>0</v>
      </c>
    </row>
    <row r="722" spans="1:6">
      <c r="A722" s="1">
        <v>45276</v>
      </c>
      <c r="B722" s="16">
        <v>45261</v>
      </c>
      <c r="C722" s="8">
        <f>IFERROR(LOOKUP(2,1/((Vencimentos!$B$8:$B$37&lt;=A722)*(Vencimentos!$B$8:$B$37&lt;&gt;"")*(Vencimentos!$C$8:$C$37&lt;&gt;"")),Vencimentos!$C$8:$C$37),0)</f>
        <v>0</v>
      </c>
      <c r="D722" s="10">
        <f>MAX(IF(AND(ISNUMBER(Formações!$C$8),A722&gt;=Formações!$C$8),Formações!$B$8,0),IF(AND(ISNUMBER(Formações!$C$9),A722&gt;=Formações!$C$9),Formações!$B$9,0),IF(AND(ISNUMBER(Formações!$C$10),A722&gt;=Formações!$C$10),Formações!$B$10,0),IF(AND(ISNUMBER(Formações!$C$11),A722&gt;=Formações!$C$11),Formações!$B$11,0),IF(AND(ISNUMBER(Formações!$C$12),A722&gt;=Formações!$C$12),Formações!$B$12,0))</f>
        <v>0</v>
      </c>
      <c r="E722">
        <v>31</v>
      </c>
      <c r="F722" s="8">
        <f t="shared" si="11"/>
        <v>0</v>
      </c>
    </row>
    <row r="723" spans="1:6">
      <c r="A723" s="1">
        <v>45277</v>
      </c>
      <c r="B723" s="16">
        <v>45261</v>
      </c>
      <c r="C723" s="8">
        <f>IFERROR(LOOKUP(2,1/((Vencimentos!$B$8:$B$37&lt;=A723)*(Vencimentos!$B$8:$B$37&lt;&gt;"")*(Vencimentos!$C$8:$C$37&lt;&gt;"")),Vencimentos!$C$8:$C$37),0)</f>
        <v>0</v>
      </c>
      <c r="D723" s="10">
        <f>MAX(IF(AND(ISNUMBER(Formações!$C$8),A723&gt;=Formações!$C$8),Formações!$B$8,0),IF(AND(ISNUMBER(Formações!$C$9),A723&gt;=Formações!$C$9),Formações!$B$9,0),IF(AND(ISNUMBER(Formações!$C$10),A723&gt;=Formações!$C$10),Formações!$B$10,0),IF(AND(ISNUMBER(Formações!$C$11),A723&gt;=Formações!$C$11),Formações!$B$11,0),IF(AND(ISNUMBER(Formações!$C$12),A723&gt;=Formações!$C$12),Formações!$B$12,0))</f>
        <v>0</v>
      </c>
      <c r="E723">
        <v>31</v>
      </c>
      <c r="F723" s="8">
        <f t="shared" si="11"/>
        <v>0</v>
      </c>
    </row>
    <row r="724" spans="1:6">
      <c r="A724" s="1">
        <v>45278</v>
      </c>
      <c r="B724" s="16">
        <v>45261</v>
      </c>
      <c r="C724" s="8">
        <f>IFERROR(LOOKUP(2,1/((Vencimentos!$B$8:$B$37&lt;=A724)*(Vencimentos!$B$8:$B$37&lt;&gt;"")*(Vencimentos!$C$8:$C$37&lt;&gt;"")),Vencimentos!$C$8:$C$37),0)</f>
        <v>0</v>
      </c>
      <c r="D724" s="10">
        <f>MAX(IF(AND(ISNUMBER(Formações!$C$8),A724&gt;=Formações!$C$8),Formações!$B$8,0),IF(AND(ISNUMBER(Formações!$C$9),A724&gt;=Formações!$C$9),Formações!$B$9,0),IF(AND(ISNUMBER(Formações!$C$10),A724&gt;=Formações!$C$10),Formações!$B$10,0),IF(AND(ISNUMBER(Formações!$C$11),A724&gt;=Formações!$C$11),Formações!$B$11,0),IF(AND(ISNUMBER(Formações!$C$12),A724&gt;=Formações!$C$12),Formações!$B$12,0))</f>
        <v>0</v>
      </c>
      <c r="E724">
        <v>31</v>
      </c>
      <c r="F724" s="8">
        <f t="shared" si="11"/>
        <v>0</v>
      </c>
    </row>
    <row r="725" spans="1:6">
      <c r="A725" s="1">
        <v>45279</v>
      </c>
      <c r="B725" s="16">
        <v>45261</v>
      </c>
      <c r="C725" s="8">
        <f>IFERROR(LOOKUP(2,1/((Vencimentos!$B$8:$B$37&lt;=A725)*(Vencimentos!$B$8:$B$37&lt;&gt;"")*(Vencimentos!$C$8:$C$37&lt;&gt;"")),Vencimentos!$C$8:$C$37),0)</f>
        <v>0</v>
      </c>
      <c r="D725" s="10">
        <f>MAX(IF(AND(ISNUMBER(Formações!$C$8),A725&gt;=Formações!$C$8),Formações!$B$8,0),IF(AND(ISNUMBER(Formações!$C$9),A725&gt;=Formações!$C$9),Formações!$B$9,0),IF(AND(ISNUMBER(Formações!$C$10),A725&gt;=Formações!$C$10),Formações!$B$10,0),IF(AND(ISNUMBER(Formações!$C$11),A725&gt;=Formações!$C$11),Formações!$B$11,0),IF(AND(ISNUMBER(Formações!$C$12),A725&gt;=Formações!$C$12),Formações!$B$12,0))</f>
        <v>0</v>
      </c>
      <c r="E725">
        <v>31</v>
      </c>
      <c r="F725" s="8">
        <f t="shared" si="11"/>
        <v>0</v>
      </c>
    </row>
    <row r="726" spans="1:6">
      <c r="A726" s="1">
        <v>45280</v>
      </c>
      <c r="B726" s="16">
        <v>45261</v>
      </c>
      <c r="C726" s="8">
        <f>IFERROR(LOOKUP(2,1/((Vencimentos!$B$8:$B$37&lt;=A726)*(Vencimentos!$B$8:$B$37&lt;&gt;"")*(Vencimentos!$C$8:$C$37&lt;&gt;"")),Vencimentos!$C$8:$C$37),0)</f>
        <v>0</v>
      </c>
      <c r="D726" s="10">
        <f>MAX(IF(AND(ISNUMBER(Formações!$C$8),A726&gt;=Formações!$C$8),Formações!$B$8,0),IF(AND(ISNUMBER(Formações!$C$9),A726&gt;=Formações!$C$9),Formações!$B$9,0),IF(AND(ISNUMBER(Formações!$C$10),A726&gt;=Formações!$C$10),Formações!$B$10,0),IF(AND(ISNUMBER(Formações!$C$11),A726&gt;=Formações!$C$11),Formações!$B$11,0),IF(AND(ISNUMBER(Formações!$C$12),A726&gt;=Formações!$C$12),Formações!$B$12,0))</f>
        <v>0</v>
      </c>
      <c r="E726">
        <v>31</v>
      </c>
      <c r="F726" s="8">
        <f t="shared" si="11"/>
        <v>0</v>
      </c>
    </row>
    <row r="727" spans="1:6">
      <c r="A727" s="1">
        <v>45281</v>
      </c>
      <c r="B727" s="16">
        <v>45261</v>
      </c>
      <c r="C727" s="8">
        <f>IFERROR(LOOKUP(2,1/((Vencimentos!$B$8:$B$37&lt;=A727)*(Vencimentos!$B$8:$B$37&lt;&gt;"")*(Vencimentos!$C$8:$C$37&lt;&gt;"")),Vencimentos!$C$8:$C$37),0)</f>
        <v>0</v>
      </c>
      <c r="D727" s="10">
        <f>MAX(IF(AND(ISNUMBER(Formações!$C$8),A727&gt;=Formações!$C$8),Formações!$B$8,0),IF(AND(ISNUMBER(Formações!$C$9),A727&gt;=Formações!$C$9),Formações!$B$9,0),IF(AND(ISNUMBER(Formações!$C$10),A727&gt;=Formações!$C$10),Formações!$B$10,0),IF(AND(ISNUMBER(Formações!$C$11),A727&gt;=Formações!$C$11),Formações!$B$11,0),IF(AND(ISNUMBER(Formações!$C$12),A727&gt;=Formações!$C$12),Formações!$B$12,0))</f>
        <v>0</v>
      </c>
      <c r="E727">
        <v>31</v>
      </c>
      <c r="F727" s="8">
        <f t="shared" si="11"/>
        <v>0</v>
      </c>
    </row>
    <row r="728" spans="1:6">
      <c r="A728" s="1">
        <v>45282</v>
      </c>
      <c r="B728" s="16">
        <v>45261</v>
      </c>
      <c r="C728" s="8">
        <f>IFERROR(LOOKUP(2,1/((Vencimentos!$B$8:$B$37&lt;=A728)*(Vencimentos!$B$8:$B$37&lt;&gt;"")*(Vencimentos!$C$8:$C$37&lt;&gt;"")),Vencimentos!$C$8:$C$37),0)</f>
        <v>0</v>
      </c>
      <c r="D728" s="10">
        <f>MAX(IF(AND(ISNUMBER(Formações!$C$8),A728&gt;=Formações!$C$8),Formações!$B$8,0),IF(AND(ISNUMBER(Formações!$C$9),A728&gt;=Formações!$C$9),Formações!$B$9,0),IF(AND(ISNUMBER(Formações!$C$10),A728&gt;=Formações!$C$10),Formações!$B$10,0),IF(AND(ISNUMBER(Formações!$C$11),A728&gt;=Formações!$C$11),Formações!$B$11,0),IF(AND(ISNUMBER(Formações!$C$12),A728&gt;=Formações!$C$12),Formações!$B$12,0))</f>
        <v>0</v>
      </c>
      <c r="E728">
        <v>31</v>
      </c>
      <c r="F728" s="8">
        <f t="shared" si="11"/>
        <v>0</v>
      </c>
    </row>
    <row r="729" spans="1:6">
      <c r="A729" s="1">
        <v>45283</v>
      </c>
      <c r="B729" s="16">
        <v>45261</v>
      </c>
      <c r="C729" s="8">
        <f>IFERROR(LOOKUP(2,1/((Vencimentos!$B$8:$B$37&lt;=A729)*(Vencimentos!$B$8:$B$37&lt;&gt;"")*(Vencimentos!$C$8:$C$37&lt;&gt;"")),Vencimentos!$C$8:$C$37),0)</f>
        <v>0</v>
      </c>
      <c r="D729" s="10">
        <f>MAX(IF(AND(ISNUMBER(Formações!$C$8),A729&gt;=Formações!$C$8),Formações!$B$8,0),IF(AND(ISNUMBER(Formações!$C$9),A729&gt;=Formações!$C$9),Formações!$B$9,0),IF(AND(ISNUMBER(Formações!$C$10),A729&gt;=Formações!$C$10),Formações!$B$10,0),IF(AND(ISNUMBER(Formações!$C$11),A729&gt;=Formações!$C$11),Formações!$B$11,0),IF(AND(ISNUMBER(Formações!$C$12),A729&gt;=Formações!$C$12),Formações!$B$12,0))</f>
        <v>0</v>
      </c>
      <c r="E729">
        <v>31</v>
      </c>
      <c r="F729" s="8">
        <f t="shared" si="11"/>
        <v>0</v>
      </c>
    </row>
    <row r="730" spans="1:6">
      <c r="A730" s="1">
        <v>45284</v>
      </c>
      <c r="B730" s="16">
        <v>45261</v>
      </c>
      <c r="C730" s="8">
        <f>IFERROR(LOOKUP(2,1/((Vencimentos!$B$8:$B$37&lt;=A730)*(Vencimentos!$B$8:$B$37&lt;&gt;"")*(Vencimentos!$C$8:$C$37&lt;&gt;"")),Vencimentos!$C$8:$C$37),0)</f>
        <v>0</v>
      </c>
      <c r="D730" s="10">
        <f>MAX(IF(AND(ISNUMBER(Formações!$C$8),A730&gt;=Formações!$C$8),Formações!$B$8,0),IF(AND(ISNUMBER(Formações!$C$9),A730&gt;=Formações!$C$9),Formações!$B$9,0),IF(AND(ISNUMBER(Formações!$C$10),A730&gt;=Formações!$C$10),Formações!$B$10,0),IF(AND(ISNUMBER(Formações!$C$11),A730&gt;=Formações!$C$11),Formações!$B$11,0),IF(AND(ISNUMBER(Formações!$C$12),A730&gt;=Formações!$C$12),Formações!$B$12,0))</f>
        <v>0</v>
      </c>
      <c r="E730">
        <v>31</v>
      </c>
      <c r="F730" s="8">
        <f t="shared" si="11"/>
        <v>0</v>
      </c>
    </row>
    <row r="731" spans="1:6">
      <c r="A731" s="1">
        <v>45285</v>
      </c>
      <c r="B731" s="16">
        <v>45261</v>
      </c>
      <c r="C731" s="8">
        <f>IFERROR(LOOKUP(2,1/((Vencimentos!$B$8:$B$37&lt;=A731)*(Vencimentos!$B$8:$B$37&lt;&gt;"")*(Vencimentos!$C$8:$C$37&lt;&gt;"")),Vencimentos!$C$8:$C$37),0)</f>
        <v>0</v>
      </c>
      <c r="D731" s="10">
        <f>MAX(IF(AND(ISNUMBER(Formações!$C$8),A731&gt;=Formações!$C$8),Formações!$B$8,0),IF(AND(ISNUMBER(Formações!$C$9),A731&gt;=Formações!$C$9),Formações!$B$9,0),IF(AND(ISNUMBER(Formações!$C$10),A731&gt;=Formações!$C$10),Formações!$B$10,0),IF(AND(ISNUMBER(Formações!$C$11),A731&gt;=Formações!$C$11),Formações!$B$11,0),IF(AND(ISNUMBER(Formações!$C$12),A731&gt;=Formações!$C$12),Formações!$B$12,0))</f>
        <v>0</v>
      </c>
      <c r="E731">
        <v>31</v>
      </c>
      <c r="F731" s="8">
        <f t="shared" si="11"/>
        <v>0</v>
      </c>
    </row>
    <row r="732" spans="1:6">
      <c r="A732" s="1">
        <v>45286</v>
      </c>
      <c r="B732" s="16">
        <v>45261</v>
      </c>
      <c r="C732" s="8">
        <f>IFERROR(LOOKUP(2,1/((Vencimentos!$B$8:$B$37&lt;=A732)*(Vencimentos!$B$8:$B$37&lt;&gt;"")*(Vencimentos!$C$8:$C$37&lt;&gt;"")),Vencimentos!$C$8:$C$37),0)</f>
        <v>0</v>
      </c>
      <c r="D732" s="10">
        <f>MAX(IF(AND(ISNUMBER(Formações!$C$8),A732&gt;=Formações!$C$8),Formações!$B$8,0),IF(AND(ISNUMBER(Formações!$C$9),A732&gt;=Formações!$C$9),Formações!$B$9,0),IF(AND(ISNUMBER(Formações!$C$10),A732&gt;=Formações!$C$10),Formações!$B$10,0),IF(AND(ISNUMBER(Formações!$C$11),A732&gt;=Formações!$C$11),Formações!$B$11,0),IF(AND(ISNUMBER(Formações!$C$12),A732&gt;=Formações!$C$12),Formações!$B$12,0))</f>
        <v>0</v>
      </c>
      <c r="E732">
        <v>31</v>
      </c>
      <c r="F732" s="8">
        <f t="shared" si="11"/>
        <v>0</v>
      </c>
    </row>
    <row r="733" spans="1:6">
      <c r="A733" s="1">
        <v>45287</v>
      </c>
      <c r="B733" s="16">
        <v>45261</v>
      </c>
      <c r="C733" s="8">
        <f>IFERROR(LOOKUP(2,1/((Vencimentos!$B$8:$B$37&lt;=A733)*(Vencimentos!$B$8:$B$37&lt;&gt;"")*(Vencimentos!$C$8:$C$37&lt;&gt;"")),Vencimentos!$C$8:$C$37),0)</f>
        <v>0</v>
      </c>
      <c r="D733" s="10">
        <f>MAX(IF(AND(ISNUMBER(Formações!$C$8),A733&gt;=Formações!$C$8),Formações!$B$8,0),IF(AND(ISNUMBER(Formações!$C$9),A733&gt;=Formações!$C$9),Formações!$B$9,0),IF(AND(ISNUMBER(Formações!$C$10),A733&gt;=Formações!$C$10),Formações!$B$10,0),IF(AND(ISNUMBER(Formações!$C$11),A733&gt;=Formações!$C$11),Formações!$B$11,0),IF(AND(ISNUMBER(Formações!$C$12),A733&gt;=Formações!$C$12),Formações!$B$12,0))</f>
        <v>0</v>
      </c>
      <c r="E733">
        <v>31</v>
      </c>
      <c r="F733" s="8">
        <f t="shared" si="11"/>
        <v>0</v>
      </c>
    </row>
    <row r="734" spans="1:6">
      <c r="A734" s="1">
        <v>45288</v>
      </c>
      <c r="B734" s="16">
        <v>45261</v>
      </c>
      <c r="C734" s="8">
        <f>IFERROR(LOOKUP(2,1/((Vencimentos!$B$8:$B$37&lt;=A734)*(Vencimentos!$B$8:$B$37&lt;&gt;"")*(Vencimentos!$C$8:$C$37&lt;&gt;"")),Vencimentos!$C$8:$C$37),0)</f>
        <v>0</v>
      </c>
      <c r="D734" s="10">
        <f>MAX(IF(AND(ISNUMBER(Formações!$C$8),A734&gt;=Formações!$C$8),Formações!$B$8,0),IF(AND(ISNUMBER(Formações!$C$9),A734&gt;=Formações!$C$9),Formações!$B$9,0),IF(AND(ISNUMBER(Formações!$C$10),A734&gt;=Formações!$C$10),Formações!$B$10,0),IF(AND(ISNUMBER(Formações!$C$11),A734&gt;=Formações!$C$11),Formações!$B$11,0),IF(AND(ISNUMBER(Formações!$C$12),A734&gt;=Formações!$C$12),Formações!$B$12,0))</f>
        <v>0</v>
      </c>
      <c r="E734">
        <v>31</v>
      </c>
      <c r="F734" s="8">
        <f t="shared" si="11"/>
        <v>0</v>
      </c>
    </row>
    <row r="735" spans="1:6">
      <c r="A735" s="1">
        <v>45289</v>
      </c>
      <c r="B735" s="16">
        <v>45261</v>
      </c>
      <c r="C735" s="8">
        <f>IFERROR(LOOKUP(2,1/((Vencimentos!$B$8:$B$37&lt;=A735)*(Vencimentos!$B$8:$B$37&lt;&gt;"")*(Vencimentos!$C$8:$C$37&lt;&gt;"")),Vencimentos!$C$8:$C$37),0)</f>
        <v>0</v>
      </c>
      <c r="D735" s="10">
        <f>MAX(IF(AND(ISNUMBER(Formações!$C$8),A735&gt;=Formações!$C$8),Formações!$B$8,0),IF(AND(ISNUMBER(Formações!$C$9),A735&gt;=Formações!$C$9),Formações!$B$9,0),IF(AND(ISNUMBER(Formações!$C$10),A735&gt;=Formações!$C$10),Formações!$B$10,0),IF(AND(ISNUMBER(Formações!$C$11),A735&gt;=Formações!$C$11),Formações!$B$11,0),IF(AND(ISNUMBER(Formações!$C$12),A735&gt;=Formações!$C$12),Formações!$B$12,0))</f>
        <v>0</v>
      </c>
      <c r="E735">
        <v>31</v>
      </c>
      <c r="F735" s="8">
        <f t="shared" si="11"/>
        <v>0</v>
      </c>
    </row>
    <row r="736" spans="1:6">
      <c r="A736" s="1">
        <v>45290</v>
      </c>
      <c r="B736" s="16">
        <v>45261</v>
      </c>
      <c r="C736" s="8">
        <f>IFERROR(LOOKUP(2,1/((Vencimentos!$B$8:$B$37&lt;=A736)*(Vencimentos!$B$8:$B$37&lt;&gt;"")*(Vencimentos!$C$8:$C$37&lt;&gt;"")),Vencimentos!$C$8:$C$37),0)</f>
        <v>0</v>
      </c>
      <c r="D736" s="10">
        <f>MAX(IF(AND(ISNUMBER(Formações!$C$8),A736&gt;=Formações!$C$8),Formações!$B$8,0),IF(AND(ISNUMBER(Formações!$C$9),A736&gt;=Formações!$C$9),Formações!$B$9,0),IF(AND(ISNUMBER(Formações!$C$10),A736&gt;=Formações!$C$10),Formações!$B$10,0),IF(AND(ISNUMBER(Formações!$C$11),A736&gt;=Formações!$C$11),Formações!$B$11,0),IF(AND(ISNUMBER(Formações!$C$12),A736&gt;=Formações!$C$12),Formações!$B$12,0))</f>
        <v>0</v>
      </c>
      <c r="E736">
        <v>31</v>
      </c>
      <c r="F736" s="8">
        <f t="shared" si="11"/>
        <v>0</v>
      </c>
    </row>
    <row r="737" spans="1:6">
      <c r="A737" s="1">
        <v>45291</v>
      </c>
      <c r="B737" s="16">
        <v>45261</v>
      </c>
      <c r="C737" s="8">
        <f>IFERROR(LOOKUP(2,1/((Vencimentos!$B$8:$B$37&lt;=A737)*(Vencimentos!$B$8:$B$37&lt;&gt;"")*(Vencimentos!$C$8:$C$37&lt;&gt;"")),Vencimentos!$C$8:$C$37),0)</f>
        <v>0</v>
      </c>
      <c r="D737" s="10">
        <f>MAX(IF(AND(ISNUMBER(Formações!$C$8),A737&gt;=Formações!$C$8),Formações!$B$8,0),IF(AND(ISNUMBER(Formações!$C$9),A737&gt;=Formações!$C$9),Formações!$B$9,0),IF(AND(ISNUMBER(Formações!$C$10),A737&gt;=Formações!$C$10),Formações!$B$10,0),IF(AND(ISNUMBER(Formações!$C$11),A737&gt;=Formações!$C$11),Formações!$B$11,0),IF(AND(ISNUMBER(Formações!$C$12),A737&gt;=Formações!$C$12),Formações!$B$12,0))</f>
        <v>0</v>
      </c>
      <c r="E737">
        <v>31</v>
      </c>
      <c r="F737" s="8">
        <f t="shared" si="11"/>
        <v>0</v>
      </c>
    </row>
    <row r="738" spans="1:6">
      <c r="A738" s="1">
        <v>45292</v>
      </c>
      <c r="B738" s="16">
        <v>45292</v>
      </c>
      <c r="C738" s="8">
        <f>IFERROR(LOOKUP(2,1/((Vencimentos!$B$8:$B$37&lt;=A738)*(Vencimentos!$B$8:$B$37&lt;&gt;"")*(Vencimentos!$C$8:$C$37&lt;&gt;"")),Vencimentos!$C$8:$C$37),0)</f>
        <v>0</v>
      </c>
      <c r="D738" s="10">
        <f>MAX(IF(AND(ISNUMBER(Formações!$C$8),A738&gt;=Formações!$C$8),Formações!$B$8,0),IF(AND(ISNUMBER(Formações!$C$9),A738&gt;=Formações!$C$9),Formações!$B$9,0),IF(AND(ISNUMBER(Formações!$C$10),A738&gt;=Formações!$C$10),Formações!$B$10,0),IF(AND(ISNUMBER(Formações!$C$11),A738&gt;=Formações!$C$11),Formações!$B$11,0),IF(AND(ISNUMBER(Formações!$C$12),A738&gt;=Formações!$C$12),Formações!$B$12,0))</f>
        <v>0</v>
      </c>
      <c r="E738">
        <v>31</v>
      </c>
      <c r="F738" s="8">
        <f t="shared" si="11"/>
        <v>0</v>
      </c>
    </row>
    <row r="739" spans="1:6">
      <c r="A739" s="1">
        <v>45293</v>
      </c>
      <c r="B739" s="16">
        <v>45292</v>
      </c>
      <c r="C739" s="8">
        <f>IFERROR(LOOKUP(2,1/((Vencimentos!$B$8:$B$37&lt;=A739)*(Vencimentos!$B$8:$B$37&lt;&gt;"")*(Vencimentos!$C$8:$C$37&lt;&gt;"")),Vencimentos!$C$8:$C$37),0)</f>
        <v>0</v>
      </c>
      <c r="D739" s="10">
        <f>MAX(IF(AND(ISNUMBER(Formações!$C$8),A739&gt;=Formações!$C$8),Formações!$B$8,0),IF(AND(ISNUMBER(Formações!$C$9),A739&gt;=Formações!$C$9),Formações!$B$9,0),IF(AND(ISNUMBER(Formações!$C$10),A739&gt;=Formações!$C$10),Formações!$B$10,0),IF(AND(ISNUMBER(Formações!$C$11),A739&gt;=Formações!$C$11),Formações!$B$11,0),IF(AND(ISNUMBER(Formações!$C$12),A739&gt;=Formações!$C$12),Formações!$B$12,0))</f>
        <v>0</v>
      </c>
      <c r="E739">
        <v>31</v>
      </c>
      <c r="F739" s="8">
        <f t="shared" si="11"/>
        <v>0</v>
      </c>
    </row>
    <row r="740" spans="1:6">
      <c r="A740" s="1">
        <v>45294</v>
      </c>
      <c r="B740" s="16">
        <v>45292</v>
      </c>
      <c r="C740" s="8">
        <f>IFERROR(LOOKUP(2,1/((Vencimentos!$B$8:$B$37&lt;=A740)*(Vencimentos!$B$8:$B$37&lt;&gt;"")*(Vencimentos!$C$8:$C$37&lt;&gt;"")),Vencimentos!$C$8:$C$37),0)</f>
        <v>0</v>
      </c>
      <c r="D740" s="10">
        <f>MAX(IF(AND(ISNUMBER(Formações!$C$8),A740&gt;=Formações!$C$8),Formações!$B$8,0),IF(AND(ISNUMBER(Formações!$C$9),A740&gt;=Formações!$C$9),Formações!$B$9,0),IF(AND(ISNUMBER(Formações!$C$10),A740&gt;=Formações!$C$10),Formações!$B$10,0),IF(AND(ISNUMBER(Formações!$C$11),A740&gt;=Formações!$C$11),Formações!$B$11,0),IF(AND(ISNUMBER(Formações!$C$12),A740&gt;=Formações!$C$12),Formações!$B$12,0))</f>
        <v>0</v>
      </c>
      <c r="E740">
        <v>31</v>
      </c>
      <c r="F740" s="8">
        <f t="shared" si="11"/>
        <v>0</v>
      </c>
    </row>
    <row r="741" spans="1:6">
      <c r="A741" s="1">
        <v>45295</v>
      </c>
      <c r="B741" s="16">
        <v>45292</v>
      </c>
      <c r="C741" s="8">
        <f>IFERROR(LOOKUP(2,1/((Vencimentos!$B$8:$B$37&lt;=A741)*(Vencimentos!$B$8:$B$37&lt;&gt;"")*(Vencimentos!$C$8:$C$37&lt;&gt;"")),Vencimentos!$C$8:$C$37),0)</f>
        <v>0</v>
      </c>
      <c r="D741" s="10">
        <f>MAX(IF(AND(ISNUMBER(Formações!$C$8),A741&gt;=Formações!$C$8),Formações!$B$8,0),IF(AND(ISNUMBER(Formações!$C$9),A741&gt;=Formações!$C$9),Formações!$B$9,0),IF(AND(ISNUMBER(Formações!$C$10),A741&gt;=Formações!$C$10),Formações!$B$10,0),IF(AND(ISNUMBER(Formações!$C$11),A741&gt;=Formações!$C$11),Formações!$B$11,0),IF(AND(ISNUMBER(Formações!$C$12),A741&gt;=Formações!$C$12),Formações!$B$12,0))</f>
        <v>0</v>
      </c>
      <c r="E741">
        <v>31</v>
      </c>
      <c r="F741" s="8">
        <f t="shared" si="11"/>
        <v>0</v>
      </c>
    </row>
    <row r="742" spans="1:6">
      <c r="A742" s="1">
        <v>45296</v>
      </c>
      <c r="B742" s="16">
        <v>45292</v>
      </c>
      <c r="C742" s="8">
        <f>IFERROR(LOOKUP(2,1/((Vencimentos!$B$8:$B$37&lt;=A742)*(Vencimentos!$B$8:$B$37&lt;&gt;"")*(Vencimentos!$C$8:$C$37&lt;&gt;"")),Vencimentos!$C$8:$C$37),0)</f>
        <v>0</v>
      </c>
      <c r="D742" s="10">
        <f>MAX(IF(AND(ISNUMBER(Formações!$C$8),A742&gt;=Formações!$C$8),Formações!$B$8,0),IF(AND(ISNUMBER(Formações!$C$9),A742&gt;=Formações!$C$9),Formações!$B$9,0),IF(AND(ISNUMBER(Formações!$C$10),A742&gt;=Formações!$C$10),Formações!$B$10,0),IF(AND(ISNUMBER(Formações!$C$11),A742&gt;=Formações!$C$11),Formações!$B$11,0),IF(AND(ISNUMBER(Formações!$C$12),A742&gt;=Formações!$C$12),Formações!$B$12,0))</f>
        <v>0</v>
      </c>
      <c r="E742">
        <v>31</v>
      </c>
      <c r="F742" s="8">
        <f t="shared" si="11"/>
        <v>0</v>
      </c>
    </row>
    <row r="743" spans="1:6">
      <c r="A743" s="1">
        <v>45297</v>
      </c>
      <c r="B743" s="16">
        <v>45292</v>
      </c>
      <c r="C743" s="8">
        <f>IFERROR(LOOKUP(2,1/((Vencimentos!$B$8:$B$37&lt;=A743)*(Vencimentos!$B$8:$B$37&lt;&gt;"")*(Vencimentos!$C$8:$C$37&lt;&gt;"")),Vencimentos!$C$8:$C$37),0)</f>
        <v>0</v>
      </c>
      <c r="D743" s="10">
        <f>MAX(IF(AND(ISNUMBER(Formações!$C$8),A743&gt;=Formações!$C$8),Formações!$B$8,0),IF(AND(ISNUMBER(Formações!$C$9),A743&gt;=Formações!$C$9),Formações!$B$9,0),IF(AND(ISNUMBER(Formações!$C$10),A743&gt;=Formações!$C$10),Formações!$B$10,0),IF(AND(ISNUMBER(Formações!$C$11),A743&gt;=Formações!$C$11),Formações!$B$11,0),IF(AND(ISNUMBER(Formações!$C$12),A743&gt;=Formações!$C$12),Formações!$B$12,0))</f>
        <v>0</v>
      </c>
      <c r="E743">
        <v>31</v>
      </c>
      <c r="F743" s="8">
        <f t="shared" si="11"/>
        <v>0</v>
      </c>
    </row>
    <row r="744" spans="1:6">
      <c r="A744" s="1">
        <v>45298</v>
      </c>
      <c r="B744" s="16">
        <v>45292</v>
      </c>
      <c r="C744" s="8">
        <f>IFERROR(LOOKUP(2,1/((Vencimentos!$B$8:$B$37&lt;=A744)*(Vencimentos!$B$8:$B$37&lt;&gt;"")*(Vencimentos!$C$8:$C$37&lt;&gt;"")),Vencimentos!$C$8:$C$37),0)</f>
        <v>0</v>
      </c>
      <c r="D744" s="10">
        <f>MAX(IF(AND(ISNUMBER(Formações!$C$8),A744&gt;=Formações!$C$8),Formações!$B$8,0),IF(AND(ISNUMBER(Formações!$C$9),A744&gt;=Formações!$C$9),Formações!$B$9,0),IF(AND(ISNUMBER(Formações!$C$10),A744&gt;=Formações!$C$10),Formações!$B$10,0),IF(AND(ISNUMBER(Formações!$C$11),A744&gt;=Formações!$C$11),Formações!$B$11,0),IF(AND(ISNUMBER(Formações!$C$12),A744&gt;=Formações!$C$12),Formações!$B$12,0))</f>
        <v>0</v>
      </c>
      <c r="E744">
        <v>31</v>
      </c>
      <c r="F744" s="8">
        <f t="shared" si="11"/>
        <v>0</v>
      </c>
    </row>
    <row r="745" spans="1:6">
      <c r="A745" s="1">
        <v>45299</v>
      </c>
      <c r="B745" s="16">
        <v>45292</v>
      </c>
      <c r="C745" s="8">
        <f>IFERROR(LOOKUP(2,1/((Vencimentos!$B$8:$B$37&lt;=A745)*(Vencimentos!$B$8:$B$37&lt;&gt;"")*(Vencimentos!$C$8:$C$37&lt;&gt;"")),Vencimentos!$C$8:$C$37),0)</f>
        <v>0</v>
      </c>
      <c r="D745" s="10">
        <f>MAX(IF(AND(ISNUMBER(Formações!$C$8),A745&gt;=Formações!$C$8),Formações!$B$8,0),IF(AND(ISNUMBER(Formações!$C$9),A745&gt;=Formações!$C$9),Formações!$B$9,0),IF(AND(ISNUMBER(Formações!$C$10),A745&gt;=Formações!$C$10),Formações!$B$10,0),IF(AND(ISNUMBER(Formações!$C$11),A745&gt;=Formações!$C$11),Formações!$B$11,0),IF(AND(ISNUMBER(Formações!$C$12),A745&gt;=Formações!$C$12),Formações!$B$12,0))</f>
        <v>0</v>
      </c>
      <c r="E745">
        <v>31</v>
      </c>
      <c r="F745" s="8">
        <f t="shared" si="11"/>
        <v>0</v>
      </c>
    </row>
    <row r="746" spans="1:6">
      <c r="A746" s="1">
        <v>45300</v>
      </c>
      <c r="B746" s="16">
        <v>45292</v>
      </c>
      <c r="C746" s="8">
        <f>IFERROR(LOOKUP(2,1/((Vencimentos!$B$8:$B$37&lt;=A746)*(Vencimentos!$B$8:$B$37&lt;&gt;"")*(Vencimentos!$C$8:$C$37&lt;&gt;"")),Vencimentos!$C$8:$C$37),0)</f>
        <v>0</v>
      </c>
      <c r="D746" s="10">
        <f>MAX(IF(AND(ISNUMBER(Formações!$C$8),A746&gt;=Formações!$C$8),Formações!$B$8,0),IF(AND(ISNUMBER(Formações!$C$9),A746&gt;=Formações!$C$9),Formações!$B$9,0),IF(AND(ISNUMBER(Formações!$C$10),A746&gt;=Formações!$C$10),Formações!$B$10,0),IF(AND(ISNUMBER(Formações!$C$11),A746&gt;=Formações!$C$11),Formações!$B$11,0),IF(AND(ISNUMBER(Formações!$C$12),A746&gt;=Formações!$C$12),Formações!$B$12,0))</f>
        <v>0</v>
      </c>
      <c r="E746">
        <v>31</v>
      </c>
      <c r="F746" s="8">
        <f t="shared" si="11"/>
        <v>0</v>
      </c>
    </row>
    <row r="747" spans="1:6">
      <c r="A747" s="1">
        <v>45301</v>
      </c>
      <c r="B747" s="16">
        <v>45292</v>
      </c>
      <c r="C747" s="8">
        <f>IFERROR(LOOKUP(2,1/((Vencimentos!$B$8:$B$37&lt;=A747)*(Vencimentos!$B$8:$B$37&lt;&gt;"")*(Vencimentos!$C$8:$C$37&lt;&gt;"")),Vencimentos!$C$8:$C$37),0)</f>
        <v>0</v>
      </c>
      <c r="D747" s="10">
        <f>MAX(IF(AND(ISNUMBER(Formações!$C$8),A747&gt;=Formações!$C$8),Formações!$B$8,0),IF(AND(ISNUMBER(Formações!$C$9),A747&gt;=Formações!$C$9),Formações!$B$9,0),IF(AND(ISNUMBER(Formações!$C$10),A747&gt;=Formações!$C$10),Formações!$B$10,0),IF(AND(ISNUMBER(Formações!$C$11),A747&gt;=Formações!$C$11),Formações!$B$11,0),IF(AND(ISNUMBER(Formações!$C$12),A747&gt;=Formações!$C$12),Formações!$B$12,0))</f>
        <v>0</v>
      </c>
      <c r="E747">
        <v>31</v>
      </c>
      <c r="F747" s="8">
        <f t="shared" si="11"/>
        <v>0</v>
      </c>
    </row>
    <row r="748" spans="1:6">
      <c r="A748" s="1">
        <v>45302</v>
      </c>
      <c r="B748" s="16">
        <v>45292</v>
      </c>
      <c r="C748" s="8">
        <f>IFERROR(LOOKUP(2,1/((Vencimentos!$B$8:$B$37&lt;=A748)*(Vencimentos!$B$8:$B$37&lt;&gt;"")*(Vencimentos!$C$8:$C$37&lt;&gt;"")),Vencimentos!$C$8:$C$37),0)</f>
        <v>0</v>
      </c>
      <c r="D748" s="10">
        <f>MAX(IF(AND(ISNUMBER(Formações!$C$8),A748&gt;=Formações!$C$8),Formações!$B$8,0),IF(AND(ISNUMBER(Formações!$C$9),A748&gt;=Formações!$C$9),Formações!$B$9,0),IF(AND(ISNUMBER(Formações!$C$10),A748&gt;=Formações!$C$10),Formações!$B$10,0),IF(AND(ISNUMBER(Formações!$C$11),A748&gt;=Formações!$C$11),Formações!$B$11,0),IF(AND(ISNUMBER(Formações!$C$12),A748&gt;=Formações!$C$12),Formações!$B$12,0))</f>
        <v>0</v>
      </c>
      <c r="E748">
        <v>31</v>
      </c>
      <c r="F748" s="8">
        <f t="shared" si="11"/>
        <v>0</v>
      </c>
    </row>
    <row r="749" spans="1:6">
      <c r="A749" s="1">
        <v>45303</v>
      </c>
      <c r="B749" s="16">
        <v>45292</v>
      </c>
      <c r="C749" s="8">
        <f>IFERROR(LOOKUP(2,1/((Vencimentos!$B$8:$B$37&lt;=A749)*(Vencimentos!$B$8:$B$37&lt;&gt;"")*(Vencimentos!$C$8:$C$37&lt;&gt;"")),Vencimentos!$C$8:$C$37),0)</f>
        <v>0</v>
      </c>
      <c r="D749" s="10">
        <f>MAX(IF(AND(ISNUMBER(Formações!$C$8),A749&gt;=Formações!$C$8),Formações!$B$8,0),IF(AND(ISNUMBER(Formações!$C$9),A749&gt;=Formações!$C$9),Formações!$B$9,0),IF(AND(ISNUMBER(Formações!$C$10),A749&gt;=Formações!$C$10),Formações!$B$10,0),IF(AND(ISNUMBER(Formações!$C$11),A749&gt;=Formações!$C$11),Formações!$B$11,0),IF(AND(ISNUMBER(Formações!$C$12),A749&gt;=Formações!$C$12),Formações!$B$12,0))</f>
        <v>0</v>
      </c>
      <c r="E749">
        <v>31</v>
      </c>
      <c r="F749" s="8">
        <f t="shared" si="11"/>
        <v>0</v>
      </c>
    </row>
    <row r="750" spans="1:6">
      <c r="A750" s="1">
        <v>45304</v>
      </c>
      <c r="B750" s="16">
        <v>45292</v>
      </c>
      <c r="C750" s="8">
        <f>IFERROR(LOOKUP(2,1/((Vencimentos!$B$8:$B$37&lt;=A750)*(Vencimentos!$B$8:$B$37&lt;&gt;"")*(Vencimentos!$C$8:$C$37&lt;&gt;"")),Vencimentos!$C$8:$C$37),0)</f>
        <v>0</v>
      </c>
      <c r="D750" s="10">
        <f>MAX(IF(AND(ISNUMBER(Formações!$C$8),A750&gt;=Formações!$C$8),Formações!$B$8,0),IF(AND(ISNUMBER(Formações!$C$9),A750&gt;=Formações!$C$9),Formações!$B$9,0),IF(AND(ISNUMBER(Formações!$C$10),A750&gt;=Formações!$C$10),Formações!$B$10,0),IF(AND(ISNUMBER(Formações!$C$11),A750&gt;=Formações!$C$11),Formações!$B$11,0),IF(AND(ISNUMBER(Formações!$C$12),A750&gt;=Formações!$C$12),Formações!$B$12,0))</f>
        <v>0</v>
      </c>
      <c r="E750">
        <v>31</v>
      </c>
      <c r="F750" s="8">
        <f t="shared" si="11"/>
        <v>0</v>
      </c>
    </row>
    <row r="751" spans="1:6">
      <c r="A751" s="1">
        <v>45305</v>
      </c>
      <c r="B751" s="16">
        <v>45292</v>
      </c>
      <c r="C751" s="8">
        <f>IFERROR(LOOKUP(2,1/((Vencimentos!$B$8:$B$37&lt;=A751)*(Vencimentos!$B$8:$B$37&lt;&gt;"")*(Vencimentos!$C$8:$C$37&lt;&gt;"")),Vencimentos!$C$8:$C$37),0)</f>
        <v>0</v>
      </c>
      <c r="D751" s="10">
        <f>MAX(IF(AND(ISNUMBER(Formações!$C$8),A751&gt;=Formações!$C$8),Formações!$B$8,0),IF(AND(ISNUMBER(Formações!$C$9),A751&gt;=Formações!$C$9),Formações!$B$9,0),IF(AND(ISNUMBER(Formações!$C$10),A751&gt;=Formações!$C$10),Formações!$B$10,0),IF(AND(ISNUMBER(Formações!$C$11),A751&gt;=Formações!$C$11),Formações!$B$11,0),IF(AND(ISNUMBER(Formações!$C$12),A751&gt;=Formações!$C$12),Formações!$B$12,0))</f>
        <v>0</v>
      </c>
      <c r="E751">
        <v>31</v>
      </c>
      <c r="F751" s="8">
        <f t="shared" si="11"/>
        <v>0</v>
      </c>
    </row>
    <row r="752" spans="1:6">
      <c r="A752" s="1">
        <v>45306</v>
      </c>
      <c r="B752" s="16">
        <v>45292</v>
      </c>
      <c r="C752" s="8">
        <f>IFERROR(LOOKUP(2,1/((Vencimentos!$B$8:$B$37&lt;=A752)*(Vencimentos!$B$8:$B$37&lt;&gt;"")*(Vencimentos!$C$8:$C$37&lt;&gt;"")),Vencimentos!$C$8:$C$37),0)</f>
        <v>0</v>
      </c>
      <c r="D752" s="10">
        <f>MAX(IF(AND(ISNUMBER(Formações!$C$8),A752&gt;=Formações!$C$8),Formações!$B$8,0),IF(AND(ISNUMBER(Formações!$C$9),A752&gt;=Formações!$C$9),Formações!$B$9,0),IF(AND(ISNUMBER(Formações!$C$10),A752&gt;=Formações!$C$10),Formações!$B$10,0),IF(AND(ISNUMBER(Formações!$C$11),A752&gt;=Formações!$C$11),Formações!$B$11,0),IF(AND(ISNUMBER(Formações!$C$12),A752&gt;=Formações!$C$12),Formações!$B$12,0))</f>
        <v>0</v>
      </c>
      <c r="E752">
        <v>31</v>
      </c>
      <c r="F752" s="8">
        <f t="shared" si="11"/>
        <v>0</v>
      </c>
    </row>
    <row r="753" spans="1:6">
      <c r="A753" s="1">
        <v>45307</v>
      </c>
      <c r="B753" s="16">
        <v>45292</v>
      </c>
      <c r="C753" s="8">
        <f>IFERROR(LOOKUP(2,1/((Vencimentos!$B$8:$B$37&lt;=A753)*(Vencimentos!$B$8:$B$37&lt;&gt;"")*(Vencimentos!$C$8:$C$37&lt;&gt;"")),Vencimentos!$C$8:$C$37),0)</f>
        <v>0</v>
      </c>
      <c r="D753" s="10">
        <f>MAX(IF(AND(ISNUMBER(Formações!$C$8),A753&gt;=Formações!$C$8),Formações!$B$8,0),IF(AND(ISNUMBER(Formações!$C$9),A753&gt;=Formações!$C$9),Formações!$B$9,0),IF(AND(ISNUMBER(Formações!$C$10),A753&gt;=Formações!$C$10),Formações!$B$10,0),IF(AND(ISNUMBER(Formações!$C$11),A753&gt;=Formações!$C$11),Formações!$B$11,0),IF(AND(ISNUMBER(Formações!$C$12),A753&gt;=Formações!$C$12),Formações!$B$12,0))</f>
        <v>0</v>
      </c>
      <c r="E753">
        <v>31</v>
      </c>
      <c r="F753" s="8">
        <f t="shared" si="11"/>
        <v>0</v>
      </c>
    </row>
    <row r="754" spans="1:6">
      <c r="A754" s="1">
        <v>45308</v>
      </c>
      <c r="B754" s="16">
        <v>45292</v>
      </c>
      <c r="C754" s="8">
        <f>IFERROR(LOOKUP(2,1/((Vencimentos!$B$8:$B$37&lt;=A754)*(Vencimentos!$B$8:$B$37&lt;&gt;"")*(Vencimentos!$C$8:$C$37&lt;&gt;"")),Vencimentos!$C$8:$C$37),0)</f>
        <v>0</v>
      </c>
      <c r="D754" s="10">
        <f>MAX(IF(AND(ISNUMBER(Formações!$C$8),A754&gt;=Formações!$C$8),Formações!$B$8,0),IF(AND(ISNUMBER(Formações!$C$9),A754&gt;=Formações!$C$9),Formações!$B$9,0),IF(AND(ISNUMBER(Formações!$C$10),A754&gt;=Formações!$C$10),Formações!$B$10,0),IF(AND(ISNUMBER(Formações!$C$11),A754&gt;=Formações!$C$11),Formações!$B$11,0),IF(AND(ISNUMBER(Formações!$C$12),A754&gt;=Formações!$C$12),Formações!$B$12,0))</f>
        <v>0</v>
      </c>
      <c r="E754">
        <v>31</v>
      </c>
      <c r="F754" s="8">
        <f t="shared" si="11"/>
        <v>0</v>
      </c>
    </row>
    <row r="755" spans="1:6">
      <c r="A755" s="1">
        <v>45309</v>
      </c>
      <c r="B755" s="16">
        <v>45292</v>
      </c>
      <c r="C755" s="8">
        <f>IFERROR(LOOKUP(2,1/((Vencimentos!$B$8:$B$37&lt;=A755)*(Vencimentos!$B$8:$B$37&lt;&gt;"")*(Vencimentos!$C$8:$C$37&lt;&gt;"")),Vencimentos!$C$8:$C$37),0)</f>
        <v>0</v>
      </c>
      <c r="D755" s="10">
        <f>MAX(IF(AND(ISNUMBER(Formações!$C$8),A755&gt;=Formações!$C$8),Formações!$B$8,0),IF(AND(ISNUMBER(Formações!$C$9),A755&gt;=Formações!$C$9),Formações!$B$9,0),IF(AND(ISNUMBER(Formações!$C$10),A755&gt;=Formações!$C$10),Formações!$B$10,0),IF(AND(ISNUMBER(Formações!$C$11),A755&gt;=Formações!$C$11),Formações!$B$11,0),IF(AND(ISNUMBER(Formações!$C$12),A755&gt;=Formações!$C$12),Formações!$B$12,0))</f>
        <v>0</v>
      </c>
      <c r="E755">
        <v>31</v>
      </c>
      <c r="F755" s="8">
        <f t="shared" si="11"/>
        <v>0</v>
      </c>
    </row>
    <row r="756" spans="1:6">
      <c r="A756" s="1">
        <v>45310</v>
      </c>
      <c r="B756" s="16">
        <v>45292</v>
      </c>
      <c r="C756" s="8">
        <f>IFERROR(LOOKUP(2,1/((Vencimentos!$B$8:$B$37&lt;=A756)*(Vencimentos!$B$8:$B$37&lt;&gt;"")*(Vencimentos!$C$8:$C$37&lt;&gt;"")),Vencimentos!$C$8:$C$37),0)</f>
        <v>0</v>
      </c>
      <c r="D756" s="10">
        <f>MAX(IF(AND(ISNUMBER(Formações!$C$8),A756&gt;=Formações!$C$8),Formações!$B$8,0),IF(AND(ISNUMBER(Formações!$C$9),A756&gt;=Formações!$C$9),Formações!$B$9,0),IF(AND(ISNUMBER(Formações!$C$10),A756&gt;=Formações!$C$10),Formações!$B$10,0),IF(AND(ISNUMBER(Formações!$C$11),A756&gt;=Formações!$C$11),Formações!$B$11,0),IF(AND(ISNUMBER(Formações!$C$12),A756&gt;=Formações!$C$12),Formações!$B$12,0))</f>
        <v>0</v>
      </c>
      <c r="E756">
        <v>31</v>
      </c>
      <c r="F756" s="8">
        <f t="shared" si="11"/>
        <v>0</v>
      </c>
    </row>
    <row r="757" spans="1:6">
      <c r="A757" s="1">
        <v>45311</v>
      </c>
      <c r="B757" s="16">
        <v>45292</v>
      </c>
      <c r="C757" s="8">
        <f>IFERROR(LOOKUP(2,1/((Vencimentos!$B$8:$B$37&lt;=A757)*(Vencimentos!$B$8:$B$37&lt;&gt;"")*(Vencimentos!$C$8:$C$37&lt;&gt;"")),Vencimentos!$C$8:$C$37),0)</f>
        <v>0</v>
      </c>
      <c r="D757" s="10">
        <f>MAX(IF(AND(ISNUMBER(Formações!$C$8),A757&gt;=Formações!$C$8),Formações!$B$8,0),IF(AND(ISNUMBER(Formações!$C$9),A757&gt;=Formações!$C$9),Formações!$B$9,0),IF(AND(ISNUMBER(Formações!$C$10),A757&gt;=Formações!$C$10),Formações!$B$10,0),IF(AND(ISNUMBER(Formações!$C$11),A757&gt;=Formações!$C$11),Formações!$B$11,0),IF(AND(ISNUMBER(Formações!$C$12),A757&gt;=Formações!$C$12),Formações!$B$12,0))</f>
        <v>0</v>
      </c>
      <c r="E757">
        <v>31</v>
      </c>
      <c r="F757" s="8">
        <f t="shared" si="11"/>
        <v>0</v>
      </c>
    </row>
    <row r="758" spans="1:6">
      <c r="A758" s="1">
        <v>45312</v>
      </c>
      <c r="B758" s="16">
        <v>45292</v>
      </c>
      <c r="C758" s="8">
        <f>IFERROR(LOOKUP(2,1/((Vencimentos!$B$8:$B$37&lt;=A758)*(Vencimentos!$B$8:$B$37&lt;&gt;"")*(Vencimentos!$C$8:$C$37&lt;&gt;"")),Vencimentos!$C$8:$C$37),0)</f>
        <v>0</v>
      </c>
      <c r="D758" s="10">
        <f>MAX(IF(AND(ISNUMBER(Formações!$C$8),A758&gt;=Formações!$C$8),Formações!$B$8,0),IF(AND(ISNUMBER(Formações!$C$9),A758&gt;=Formações!$C$9),Formações!$B$9,0),IF(AND(ISNUMBER(Formações!$C$10),A758&gt;=Formações!$C$10),Formações!$B$10,0),IF(AND(ISNUMBER(Formações!$C$11),A758&gt;=Formações!$C$11),Formações!$B$11,0),IF(AND(ISNUMBER(Formações!$C$12),A758&gt;=Formações!$C$12),Formações!$B$12,0))</f>
        <v>0</v>
      </c>
      <c r="E758">
        <v>31</v>
      </c>
      <c r="F758" s="8">
        <f t="shared" si="11"/>
        <v>0</v>
      </c>
    </row>
    <row r="759" spans="1:6">
      <c r="A759" s="1">
        <v>45313</v>
      </c>
      <c r="B759" s="16">
        <v>45292</v>
      </c>
      <c r="C759" s="8">
        <f>IFERROR(LOOKUP(2,1/((Vencimentos!$B$8:$B$37&lt;=A759)*(Vencimentos!$B$8:$B$37&lt;&gt;"")*(Vencimentos!$C$8:$C$37&lt;&gt;"")),Vencimentos!$C$8:$C$37),0)</f>
        <v>0</v>
      </c>
      <c r="D759" s="10">
        <f>MAX(IF(AND(ISNUMBER(Formações!$C$8),A759&gt;=Formações!$C$8),Formações!$B$8,0),IF(AND(ISNUMBER(Formações!$C$9),A759&gt;=Formações!$C$9),Formações!$B$9,0),IF(AND(ISNUMBER(Formações!$C$10),A759&gt;=Formações!$C$10),Formações!$B$10,0),IF(AND(ISNUMBER(Formações!$C$11),A759&gt;=Formações!$C$11),Formações!$B$11,0),IF(AND(ISNUMBER(Formações!$C$12),A759&gt;=Formações!$C$12),Formações!$B$12,0))</f>
        <v>0</v>
      </c>
      <c r="E759">
        <v>31</v>
      </c>
      <c r="F759" s="8">
        <f t="shared" si="11"/>
        <v>0</v>
      </c>
    </row>
    <row r="760" spans="1:6">
      <c r="A760" s="1">
        <v>45314</v>
      </c>
      <c r="B760" s="16">
        <v>45292</v>
      </c>
      <c r="C760" s="8">
        <f>IFERROR(LOOKUP(2,1/((Vencimentos!$B$8:$B$37&lt;=A760)*(Vencimentos!$B$8:$B$37&lt;&gt;"")*(Vencimentos!$C$8:$C$37&lt;&gt;"")),Vencimentos!$C$8:$C$37),0)</f>
        <v>0</v>
      </c>
      <c r="D760" s="10">
        <f>MAX(IF(AND(ISNUMBER(Formações!$C$8),A760&gt;=Formações!$C$8),Formações!$B$8,0),IF(AND(ISNUMBER(Formações!$C$9),A760&gt;=Formações!$C$9),Formações!$B$9,0),IF(AND(ISNUMBER(Formações!$C$10),A760&gt;=Formações!$C$10),Formações!$B$10,0),IF(AND(ISNUMBER(Formações!$C$11),A760&gt;=Formações!$C$11),Formações!$B$11,0),IF(AND(ISNUMBER(Formações!$C$12),A760&gt;=Formações!$C$12),Formações!$B$12,0))</f>
        <v>0</v>
      </c>
      <c r="E760">
        <v>31</v>
      </c>
      <c r="F760" s="8">
        <f t="shared" si="11"/>
        <v>0</v>
      </c>
    </row>
    <row r="761" spans="1:6">
      <c r="A761" s="1">
        <v>45315</v>
      </c>
      <c r="B761" s="16">
        <v>45292</v>
      </c>
      <c r="C761" s="8">
        <f>IFERROR(LOOKUP(2,1/((Vencimentos!$B$8:$B$37&lt;=A761)*(Vencimentos!$B$8:$B$37&lt;&gt;"")*(Vencimentos!$C$8:$C$37&lt;&gt;"")),Vencimentos!$C$8:$C$37),0)</f>
        <v>0</v>
      </c>
      <c r="D761" s="10">
        <f>MAX(IF(AND(ISNUMBER(Formações!$C$8),A761&gt;=Formações!$C$8),Formações!$B$8,0),IF(AND(ISNUMBER(Formações!$C$9),A761&gt;=Formações!$C$9),Formações!$B$9,0),IF(AND(ISNUMBER(Formações!$C$10),A761&gt;=Formações!$C$10),Formações!$B$10,0),IF(AND(ISNUMBER(Formações!$C$11),A761&gt;=Formações!$C$11),Formações!$B$11,0),IF(AND(ISNUMBER(Formações!$C$12),A761&gt;=Formações!$C$12),Formações!$B$12,0))</f>
        <v>0</v>
      </c>
      <c r="E761">
        <v>31</v>
      </c>
      <c r="F761" s="8">
        <f t="shared" si="11"/>
        <v>0</v>
      </c>
    </row>
    <row r="762" spans="1:6">
      <c r="A762" s="1">
        <v>45316</v>
      </c>
      <c r="B762" s="16">
        <v>45292</v>
      </c>
      <c r="C762" s="8">
        <f>IFERROR(LOOKUP(2,1/((Vencimentos!$B$8:$B$37&lt;=A762)*(Vencimentos!$B$8:$B$37&lt;&gt;"")*(Vencimentos!$C$8:$C$37&lt;&gt;"")),Vencimentos!$C$8:$C$37),0)</f>
        <v>0</v>
      </c>
      <c r="D762" s="10">
        <f>MAX(IF(AND(ISNUMBER(Formações!$C$8),A762&gt;=Formações!$C$8),Formações!$B$8,0),IF(AND(ISNUMBER(Formações!$C$9),A762&gt;=Formações!$C$9),Formações!$B$9,0),IF(AND(ISNUMBER(Formações!$C$10),A762&gt;=Formações!$C$10),Formações!$B$10,0),IF(AND(ISNUMBER(Formações!$C$11),A762&gt;=Formações!$C$11),Formações!$B$11,0),IF(AND(ISNUMBER(Formações!$C$12),A762&gt;=Formações!$C$12),Formações!$B$12,0))</f>
        <v>0</v>
      </c>
      <c r="E762">
        <v>31</v>
      </c>
      <c r="F762" s="8">
        <f t="shared" si="11"/>
        <v>0</v>
      </c>
    </row>
    <row r="763" spans="1:6">
      <c r="A763" s="1">
        <v>45317</v>
      </c>
      <c r="B763" s="16">
        <v>45292</v>
      </c>
      <c r="C763" s="8">
        <f>IFERROR(LOOKUP(2,1/((Vencimentos!$B$8:$B$37&lt;=A763)*(Vencimentos!$B$8:$B$37&lt;&gt;"")*(Vencimentos!$C$8:$C$37&lt;&gt;"")),Vencimentos!$C$8:$C$37),0)</f>
        <v>0</v>
      </c>
      <c r="D763" s="10">
        <f>MAX(IF(AND(ISNUMBER(Formações!$C$8),A763&gt;=Formações!$C$8),Formações!$B$8,0),IF(AND(ISNUMBER(Formações!$C$9),A763&gt;=Formações!$C$9),Formações!$B$9,0),IF(AND(ISNUMBER(Formações!$C$10),A763&gt;=Formações!$C$10),Formações!$B$10,0),IF(AND(ISNUMBER(Formações!$C$11),A763&gt;=Formações!$C$11),Formações!$B$11,0),IF(AND(ISNUMBER(Formações!$C$12),A763&gt;=Formações!$C$12),Formações!$B$12,0))</f>
        <v>0</v>
      </c>
      <c r="E763">
        <v>31</v>
      </c>
      <c r="F763" s="8">
        <f t="shared" si="11"/>
        <v>0</v>
      </c>
    </row>
    <row r="764" spans="1:6">
      <c r="A764" s="1">
        <v>45318</v>
      </c>
      <c r="B764" s="16">
        <v>45292</v>
      </c>
      <c r="C764" s="8">
        <f>IFERROR(LOOKUP(2,1/((Vencimentos!$B$8:$B$37&lt;=A764)*(Vencimentos!$B$8:$B$37&lt;&gt;"")*(Vencimentos!$C$8:$C$37&lt;&gt;"")),Vencimentos!$C$8:$C$37),0)</f>
        <v>0</v>
      </c>
      <c r="D764" s="10">
        <f>MAX(IF(AND(ISNUMBER(Formações!$C$8),A764&gt;=Formações!$C$8),Formações!$B$8,0),IF(AND(ISNUMBER(Formações!$C$9),A764&gt;=Formações!$C$9),Formações!$B$9,0),IF(AND(ISNUMBER(Formações!$C$10),A764&gt;=Formações!$C$10),Formações!$B$10,0),IF(AND(ISNUMBER(Formações!$C$11),A764&gt;=Formações!$C$11),Formações!$B$11,0),IF(AND(ISNUMBER(Formações!$C$12),A764&gt;=Formações!$C$12),Formações!$B$12,0))</f>
        <v>0</v>
      </c>
      <c r="E764">
        <v>31</v>
      </c>
      <c r="F764" s="8">
        <f t="shared" si="11"/>
        <v>0</v>
      </c>
    </row>
    <row r="765" spans="1:6">
      <c r="A765" s="1">
        <v>45319</v>
      </c>
      <c r="B765" s="16">
        <v>45292</v>
      </c>
      <c r="C765" s="8">
        <f>IFERROR(LOOKUP(2,1/((Vencimentos!$B$8:$B$37&lt;=A765)*(Vencimentos!$B$8:$B$37&lt;&gt;"")*(Vencimentos!$C$8:$C$37&lt;&gt;"")),Vencimentos!$C$8:$C$37),0)</f>
        <v>0</v>
      </c>
      <c r="D765" s="10">
        <f>MAX(IF(AND(ISNUMBER(Formações!$C$8),A765&gt;=Formações!$C$8),Formações!$B$8,0),IF(AND(ISNUMBER(Formações!$C$9),A765&gt;=Formações!$C$9),Formações!$B$9,0),IF(AND(ISNUMBER(Formações!$C$10),A765&gt;=Formações!$C$10),Formações!$B$10,0),IF(AND(ISNUMBER(Formações!$C$11),A765&gt;=Formações!$C$11),Formações!$B$11,0),IF(AND(ISNUMBER(Formações!$C$12),A765&gt;=Formações!$C$12),Formações!$B$12,0))</f>
        <v>0</v>
      </c>
      <c r="E765">
        <v>31</v>
      </c>
      <c r="F765" s="8">
        <f t="shared" si="11"/>
        <v>0</v>
      </c>
    </row>
    <row r="766" spans="1:6">
      <c r="A766" s="1">
        <v>45320</v>
      </c>
      <c r="B766" s="16">
        <v>45292</v>
      </c>
      <c r="C766" s="8">
        <f>IFERROR(LOOKUP(2,1/((Vencimentos!$B$8:$B$37&lt;=A766)*(Vencimentos!$B$8:$B$37&lt;&gt;"")*(Vencimentos!$C$8:$C$37&lt;&gt;"")),Vencimentos!$C$8:$C$37),0)</f>
        <v>0</v>
      </c>
      <c r="D766" s="10">
        <f>MAX(IF(AND(ISNUMBER(Formações!$C$8),A766&gt;=Formações!$C$8),Formações!$B$8,0),IF(AND(ISNUMBER(Formações!$C$9),A766&gt;=Formações!$C$9),Formações!$B$9,0),IF(AND(ISNUMBER(Formações!$C$10),A766&gt;=Formações!$C$10),Formações!$B$10,0),IF(AND(ISNUMBER(Formações!$C$11),A766&gt;=Formações!$C$11),Formações!$B$11,0),IF(AND(ISNUMBER(Formações!$C$12),A766&gt;=Formações!$C$12),Formações!$B$12,0))</f>
        <v>0</v>
      </c>
      <c r="E766">
        <v>31</v>
      </c>
      <c r="F766" s="8">
        <f t="shared" si="11"/>
        <v>0</v>
      </c>
    </row>
    <row r="767" spans="1:6">
      <c r="A767" s="1">
        <v>45321</v>
      </c>
      <c r="B767" s="16">
        <v>45292</v>
      </c>
      <c r="C767" s="8">
        <f>IFERROR(LOOKUP(2,1/((Vencimentos!$B$8:$B$37&lt;=A767)*(Vencimentos!$B$8:$B$37&lt;&gt;"")*(Vencimentos!$C$8:$C$37&lt;&gt;"")),Vencimentos!$C$8:$C$37),0)</f>
        <v>0</v>
      </c>
      <c r="D767" s="10">
        <f>MAX(IF(AND(ISNUMBER(Formações!$C$8),A767&gt;=Formações!$C$8),Formações!$B$8,0),IF(AND(ISNUMBER(Formações!$C$9),A767&gt;=Formações!$C$9),Formações!$B$9,0),IF(AND(ISNUMBER(Formações!$C$10),A767&gt;=Formações!$C$10),Formações!$B$10,0),IF(AND(ISNUMBER(Formações!$C$11),A767&gt;=Formações!$C$11),Formações!$B$11,0),IF(AND(ISNUMBER(Formações!$C$12),A767&gt;=Formações!$C$12),Formações!$B$12,0))</f>
        <v>0</v>
      </c>
      <c r="E767">
        <v>31</v>
      </c>
      <c r="F767" s="8">
        <f t="shared" si="11"/>
        <v>0</v>
      </c>
    </row>
    <row r="768" spans="1:6">
      <c r="A768" s="1">
        <v>45322</v>
      </c>
      <c r="B768" s="16">
        <v>45292</v>
      </c>
      <c r="C768" s="8">
        <f>IFERROR(LOOKUP(2,1/((Vencimentos!$B$8:$B$37&lt;=A768)*(Vencimentos!$B$8:$B$37&lt;&gt;"")*(Vencimentos!$C$8:$C$37&lt;&gt;"")),Vencimentos!$C$8:$C$37),0)</f>
        <v>0</v>
      </c>
      <c r="D768" s="10">
        <f>MAX(IF(AND(ISNUMBER(Formações!$C$8),A768&gt;=Formações!$C$8),Formações!$B$8,0),IF(AND(ISNUMBER(Formações!$C$9),A768&gt;=Formações!$C$9),Formações!$B$9,0),IF(AND(ISNUMBER(Formações!$C$10),A768&gt;=Formações!$C$10),Formações!$B$10,0),IF(AND(ISNUMBER(Formações!$C$11),A768&gt;=Formações!$C$11),Formações!$B$11,0),IF(AND(ISNUMBER(Formações!$C$12),A768&gt;=Formações!$C$12),Formações!$B$12,0))</f>
        <v>0</v>
      </c>
      <c r="E768">
        <v>31</v>
      </c>
      <c r="F768" s="8">
        <f t="shared" si="11"/>
        <v>0</v>
      </c>
    </row>
    <row r="769" spans="1:6">
      <c r="A769" s="1">
        <v>45323</v>
      </c>
      <c r="B769" s="16">
        <v>45323</v>
      </c>
      <c r="C769" s="8">
        <f>IFERROR(LOOKUP(2,1/((Vencimentos!$B$8:$B$37&lt;=A769)*(Vencimentos!$B$8:$B$37&lt;&gt;"")*(Vencimentos!$C$8:$C$37&lt;&gt;"")),Vencimentos!$C$8:$C$37),0)</f>
        <v>0</v>
      </c>
      <c r="D769" s="10">
        <f>MAX(IF(AND(ISNUMBER(Formações!$C$8),A769&gt;=Formações!$C$8),Formações!$B$8,0),IF(AND(ISNUMBER(Formações!$C$9),A769&gt;=Formações!$C$9),Formações!$B$9,0),IF(AND(ISNUMBER(Formações!$C$10),A769&gt;=Formações!$C$10),Formações!$B$10,0),IF(AND(ISNUMBER(Formações!$C$11),A769&gt;=Formações!$C$11),Formações!$B$11,0),IF(AND(ISNUMBER(Formações!$C$12),A769&gt;=Formações!$C$12),Formações!$B$12,0))</f>
        <v>0</v>
      </c>
      <c r="E769">
        <v>29</v>
      </c>
      <c r="F769" s="8">
        <f t="shared" si="11"/>
        <v>0</v>
      </c>
    </row>
    <row r="770" spans="1:6">
      <c r="A770" s="1">
        <v>45324</v>
      </c>
      <c r="B770" s="16">
        <v>45323</v>
      </c>
      <c r="C770" s="8">
        <f>IFERROR(LOOKUP(2,1/((Vencimentos!$B$8:$B$37&lt;=A770)*(Vencimentos!$B$8:$B$37&lt;&gt;"")*(Vencimentos!$C$8:$C$37&lt;&gt;"")),Vencimentos!$C$8:$C$37),0)</f>
        <v>0</v>
      </c>
      <c r="D770" s="10">
        <f>MAX(IF(AND(ISNUMBER(Formações!$C$8),A770&gt;=Formações!$C$8),Formações!$B$8,0),IF(AND(ISNUMBER(Formações!$C$9),A770&gt;=Formações!$C$9),Formações!$B$9,0),IF(AND(ISNUMBER(Formações!$C$10),A770&gt;=Formações!$C$10),Formações!$B$10,0),IF(AND(ISNUMBER(Formações!$C$11),A770&gt;=Formações!$C$11),Formações!$B$11,0),IF(AND(ISNUMBER(Formações!$C$12),A770&gt;=Formações!$C$12),Formações!$B$12,0))</f>
        <v>0</v>
      </c>
      <c r="E770">
        <v>29</v>
      </c>
      <c r="F770" s="8">
        <f t="shared" si="11"/>
        <v>0</v>
      </c>
    </row>
    <row r="771" spans="1:6">
      <c r="A771" s="1">
        <v>45325</v>
      </c>
      <c r="B771" s="16">
        <v>45323</v>
      </c>
      <c r="C771" s="8">
        <f>IFERROR(LOOKUP(2,1/((Vencimentos!$B$8:$B$37&lt;=A771)*(Vencimentos!$B$8:$B$37&lt;&gt;"")*(Vencimentos!$C$8:$C$37&lt;&gt;"")),Vencimentos!$C$8:$C$37),0)</f>
        <v>0</v>
      </c>
      <c r="D771" s="10">
        <f>MAX(IF(AND(ISNUMBER(Formações!$C$8),A771&gt;=Formações!$C$8),Formações!$B$8,0),IF(AND(ISNUMBER(Formações!$C$9),A771&gt;=Formações!$C$9),Formações!$B$9,0),IF(AND(ISNUMBER(Formações!$C$10),A771&gt;=Formações!$C$10),Formações!$B$10,0),IF(AND(ISNUMBER(Formações!$C$11),A771&gt;=Formações!$C$11),Formações!$B$11,0),IF(AND(ISNUMBER(Formações!$C$12),A771&gt;=Formações!$C$12),Formações!$B$12,0))</f>
        <v>0</v>
      </c>
      <c r="E771">
        <v>29</v>
      </c>
      <c r="F771" s="8">
        <f t="shared" si="11"/>
        <v>0</v>
      </c>
    </row>
    <row r="772" spans="1:6">
      <c r="A772" s="1">
        <v>45326</v>
      </c>
      <c r="B772" s="16">
        <v>45323</v>
      </c>
      <c r="C772" s="8">
        <f>IFERROR(LOOKUP(2,1/((Vencimentos!$B$8:$B$37&lt;=A772)*(Vencimentos!$B$8:$B$37&lt;&gt;"")*(Vencimentos!$C$8:$C$37&lt;&gt;"")),Vencimentos!$C$8:$C$37),0)</f>
        <v>0</v>
      </c>
      <c r="D772" s="10">
        <f>MAX(IF(AND(ISNUMBER(Formações!$C$8),A772&gt;=Formações!$C$8),Formações!$B$8,0),IF(AND(ISNUMBER(Formações!$C$9),A772&gt;=Formações!$C$9),Formações!$B$9,0),IF(AND(ISNUMBER(Formações!$C$10),A772&gt;=Formações!$C$10),Formações!$B$10,0),IF(AND(ISNUMBER(Formações!$C$11),A772&gt;=Formações!$C$11),Formações!$B$11,0),IF(AND(ISNUMBER(Formações!$C$12),A772&gt;=Formações!$C$12),Formações!$B$12,0))</f>
        <v>0</v>
      </c>
      <c r="E772">
        <v>29</v>
      </c>
      <c r="F772" s="8">
        <f t="shared" si="11"/>
        <v>0</v>
      </c>
    </row>
    <row r="773" spans="1:6">
      <c r="A773" s="1">
        <v>45327</v>
      </c>
      <c r="B773" s="16">
        <v>45323</v>
      </c>
      <c r="C773" s="8">
        <f>IFERROR(LOOKUP(2,1/((Vencimentos!$B$8:$B$37&lt;=A773)*(Vencimentos!$B$8:$B$37&lt;&gt;"")*(Vencimentos!$C$8:$C$37&lt;&gt;"")),Vencimentos!$C$8:$C$37),0)</f>
        <v>0</v>
      </c>
      <c r="D773" s="10">
        <f>MAX(IF(AND(ISNUMBER(Formações!$C$8),A773&gt;=Formações!$C$8),Formações!$B$8,0),IF(AND(ISNUMBER(Formações!$C$9),A773&gt;=Formações!$C$9),Formações!$B$9,0),IF(AND(ISNUMBER(Formações!$C$10),A773&gt;=Formações!$C$10),Formações!$B$10,0),IF(AND(ISNUMBER(Formações!$C$11),A773&gt;=Formações!$C$11),Formações!$B$11,0),IF(AND(ISNUMBER(Formações!$C$12),A773&gt;=Formações!$C$12),Formações!$B$12,0))</f>
        <v>0</v>
      </c>
      <c r="E773">
        <v>29</v>
      </c>
      <c r="F773" s="8">
        <f t="shared" si="11"/>
        <v>0</v>
      </c>
    </row>
    <row r="774" spans="1:6">
      <c r="A774" s="1">
        <v>45328</v>
      </c>
      <c r="B774" s="16">
        <v>45323</v>
      </c>
      <c r="C774" s="8">
        <f>IFERROR(LOOKUP(2,1/((Vencimentos!$B$8:$B$37&lt;=A774)*(Vencimentos!$B$8:$B$37&lt;&gt;"")*(Vencimentos!$C$8:$C$37&lt;&gt;"")),Vencimentos!$C$8:$C$37),0)</f>
        <v>0</v>
      </c>
      <c r="D774" s="10">
        <f>MAX(IF(AND(ISNUMBER(Formações!$C$8),A774&gt;=Formações!$C$8),Formações!$B$8,0),IF(AND(ISNUMBER(Formações!$C$9),A774&gt;=Formações!$C$9),Formações!$B$9,0),IF(AND(ISNUMBER(Formações!$C$10),A774&gt;=Formações!$C$10),Formações!$B$10,0),IF(AND(ISNUMBER(Formações!$C$11),A774&gt;=Formações!$C$11),Formações!$B$11,0),IF(AND(ISNUMBER(Formações!$C$12),A774&gt;=Formações!$C$12),Formações!$B$12,0))</f>
        <v>0</v>
      </c>
      <c r="E774">
        <v>29</v>
      </c>
      <c r="F774" s="8">
        <f t="shared" si="11"/>
        <v>0</v>
      </c>
    </row>
    <row r="775" spans="1:6">
      <c r="A775" s="1">
        <v>45329</v>
      </c>
      <c r="B775" s="16">
        <v>45323</v>
      </c>
      <c r="C775" s="8">
        <f>IFERROR(LOOKUP(2,1/((Vencimentos!$B$8:$B$37&lt;=A775)*(Vencimentos!$B$8:$B$37&lt;&gt;"")*(Vencimentos!$C$8:$C$37&lt;&gt;"")),Vencimentos!$C$8:$C$37),0)</f>
        <v>0</v>
      </c>
      <c r="D775" s="10">
        <f>MAX(IF(AND(ISNUMBER(Formações!$C$8),A775&gt;=Formações!$C$8),Formações!$B$8,0),IF(AND(ISNUMBER(Formações!$C$9),A775&gt;=Formações!$C$9),Formações!$B$9,0),IF(AND(ISNUMBER(Formações!$C$10),A775&gt;=Formações!$C$10),Formações!$B$10,0),IF(AND(ISNUMBER(Formações!$C$11),A775&gt;=Formações!$C$11),Formações!$B$11,0),IF(AND(ISNUMBER(Formações!$C$12),A775&gt;=Formações!$C$12),Formações!$B$12,0))</f>
        <v>0</v>
      </c>
      <c r="E775">
        <v>29</v>
      </c>
      <c r="F775" s="8">
        <f t="shared" si="11"/>
        <v>0</v>
      </c>
    </row>
    <row r="776" spans="1:6">
      <c r="A776" s="1">
        <v>45330</v>
      </c>
      <c r="B776" s="16">
        <v>45323</v>
      </c>
      <c r="C776" s="8">
        <f>IFERROR(LOOKUP(2,1/((Vencimentos!$B$8:$B$37&lt;=A776)*(Vencimentos!$B$8:$B$37&lt;&gt;"")*(Vencimentos!$C$8:$C$37&lt;&gt;"")),Vencimentos!$C$8:$C$37),0)</f>
        <v>0</v>
      </c>
      <c r="D776" s="10">
        <f>MAX(IF(AND(ISNUMBER(Formações!$C$8),A776&gt;=Formações!$C$8),Formações!$B$8,0),IF(AND(ISNUMBER(Formações!$C$9),A776&gt;=Formações!$C$9),Formações!$B$9,0),IF(AND(ISNUMBER(Formações!$C$10),A776&gt;=Formações!$C$10),Formações!$B$10,0),IF(AND(ISNUMBER(Formações!$C$11),A776&gt;=Formações!$C$11),Formações!$B$11,0),IF(AND(ISNUMBER(Formações!$C$12),A776&gt;=Formações!$C$12),Formações!$B$12,0))</f>
        <v>0</v>
      </c>
      <c r="E776">
        <v>29</v>
      </c>
      <c r="F776" s="8">
        <f t="shared" ref="F776:F839" si="12">IF(OR(C776&lt;=0,D776&lt;=0),0,C776*D776/E776)</f>
        <v>0</v>
      </c>
    </row>
    <row r="777" spans="1:6">
      <c r="A777" s="1">
        <v>45331</v>
      </c>
      <c r="B777" s="16">
        <v>45323</v>
      </c>
      <c r="C777" s="8">
        <f>IFERROR(LOOKUP(2,1/((Vencimentos!$B$8:$B$37&lt;=A777)*(Vencimentos!$B$8:$B$37&lt;&gt;"")*(Vencimentos!$C$8:$C$37&lt;&gt;"")),Vencimentos!$C$8:$C$37),0)</f>
        <v>0</v>
      </c>
      <c r="D777" s="10">
        <f>MAX(IF(AND(ISNUMBER(Formações!$C$8),A777&gt;=Formações!$C$8),Formações!$B$8,0),IF(AND(ISNUMBER(Formações!$C$9),A777&gt;=Formações!$C$9),Formações!$B$9,0),IF(AND(ISNUMBER(Formações!$C$10),A777&gt;=Formações!$C$10),Formações!$B$10,0),IF(AND(ISNUMBER(Formações!$C$11),A777&gt;=Formações!$C$11),Formações!$B$11,0),IF(AND(ISNUMBER(Formações!$C$12),A777&gt;=Formações!$C$12),Formações!$B$12,0))</f>
        <v>0</v>
      </c>
      <c r="E777">
        <v>29</v>
      </c>
      <c r="F777" s="8">
        <f t="shared" si="12"/>
        <v>0</v>
      </c>
    </row>
    <row r="778" spans="1:6">
      <c r="A778" s="1">
        <v>45332</v>
      </c>
      <c r="B778" s="16">
        <v>45323</v>
      </c>
      <c r="C778" s="8">
        <f>IFERROR(LOOKUP(2,1/((Vencimentos!$B$8:$B$37&lt;=A778)*(Vencimentos!$B$8:$B$37&lt;&gt;"")*(Vencimentos!$C$8:$C$37&lt;&gt;"")),Vencimentos!$C$8:$C$37),0)</f>
        <v>0</v>
      </c>
      <c r="D778" s="10">
        <f>MAX(IF(AND(ISNUMBER(Formações!$C$8),A778&gt;=Formações!$C$8),Formações!$B$8,0),IF(AND(ISNUMBER(Formações!$C$9),A778&gt;=Formações!$C$9),Formações!$B$9,0),IF(AND(ISNUMBER(Formações!$C$10),A778&gt;=Formações!$C$10),Formações!$B$10,0),IF(AND(ISNUMBER(Formações!$C$11),A778&gt;=Formações!$C$11),Formações!$B$11,0),IF(AND(ISNUMBER(Formações!$C$12),A778&gt;=Formações!$C$12),Formações!$B$12,0))</f>
        <v>0</v>
      </c>
      <c r="E778">
        <v>29</v>
      </c>
      <c r="F778" s="8">
        <f t="shared" si="12"/>
        <v>0</v>
      </c>
    </row>
    <row r="779" spans="1:6">
      <c r="A779" s="1">
        <v>45333</v>
      </c>
      <c r="B779" s="16">
        <v>45323</v>
      </c>
      <c r="C779" s="8">
        <f>IFERROR(LOOKUP(2,1/((Vencimentos!$B$8:$B$37&lt;=A779)*(Vencimentos!$B$8:$B$37&lt;&gt;"")*(Vencimentos!$C$8:$C$37&lt;&gt;"")),Vencimentos!$C$8:$C$37),0)</f>
        <v>0</v>
      </c>
      <c r="D779" s="10">
        <f>MAX(IF(AND(ISNUMBER(Formações!$C$8),A779&gt;=Formações!$C$8),Formações!$B$8,0),IF(AND(ISNUMBER(Formações!$C$9),A779&gt;=Formações!$C$9),Formações!$B$9,0),IF(AND(ISNUMBER(Formações!$C$10),A779&gt;=Formações!$C$10),Formações!$B$10,0),IF(AND(ISNUMBER(Formações!$C$11),A779&gt;=Formações!$C$11),Formações!$B$11,0),IF(AND(ISNUMBER(Formações!$C$12),A779&gt;=Formações!$C$12),Formações!$B$12,0))</f>
        <v>0</v>
      </c>
      <c r="E779">
        <v>29</v>
      </c>
      <c r="F779" s="8">
        <f t="shared" si="12"/>
        <v>0</v>
      </c>
    </row>
    <row r="780" spans="1:6">
      <c r="A780" s="1">
        <v>45334</v>
      </c>
      <c r="B780" s="16">
        <v>45323</v>
      </c>
      <c r="C780" s="8">
        <f>IFERROR(LOOKUP(2,1/((Vencimentos!$B$8:$B$37&lt;=A780)*(Vencimentos!$B$8:$B$37&lt;&gt;"")*(Vencimentos!$C$8:$C$37&lt;&gt;"")),Vencimentos!$C$8:$C$37),0)</f>
        <v>0</v>
      </c>
      <c r="D780" s="10">
        <f>MAX(IF(AND(ISNUMBER(Formações!$C$8),A780&gt;=Formações!$C$8),Formações!$B$8,0),IF(AND(ISNUMBER(Formações!$C$9),A780&gt;=Formações!$C$9),Formações!$B$9,0),IF(AND(ISNUMBER(Formações!$C$10),A780&gt;=Formações!$C$10),Formações!$B$10,0),IF(AND(ISNUMBER(Formações!$C$11),A780&gt;=Formações!$C$11),Formações!$B$11,0),IF(AND(ISNUMBER(Formações!$C$12),A780&gt;=Formações!$C$12),Formações!$B$12,0))</f>
        <v>0</v>
      </c>
      <c r="E780">
        <v>29</v>
      </c>
      <c r="F780" s="8">
        <f t="shared" si="12"/>
        <v>0</v>
      </c>
    </row>
    <row r="781" spans="1:6">
      <c r="A781" s="1">
        <v>45335</v>
      </c>
      <c r="B781" s="16">
        <v>45323</v>
      </c>
      <c r="C781" s="8">
        <f>IFERROR(LOOKUP(2,1/((Vencimentos!$B$8:$B$37&lt;=A781)*(Vencimentos!$B$8:$B$37&lt;&gt;"")*(Vencimentos!$C$8:$C$37&lt;&gt;"")),Vencimentos!$C$8:$C$37),0)</f>
        <v>0</v>
      </c>
      <c r="D781" s="10">
        <f>MAX(IF(AND(ISNUMBER(Formações!$C$8),A781&gt;=Formações!$C$8),Formações!$B$8,0),IF(AND(ISNUMBER(Formações!$C$9),A781&gt;=Formações!$C$9),Formações!$B$9,0),IF(AND(ISNUMBER(Formações!$C$10),A781&gt;=Formações!$C$10),Formações!$B$10,0),IF(AND(ISNUMBER(Formações!$C$11),A781&gt;=Formações!$C$11),Formações!$B$11,0),IF(AND(ISNUMBER(Formações!$C$12),A781&gt;=Formações!$C$12),Formações!$B$12,0))</f>
        <v>0</v>
      </c>
      <c r="E781">
        <v>29</v>
      </c>
      <c r="F781" s="8">
        <f t="shared" si="12"/>
        <v>0</v>
      </c>
    </row>
    <row r="782" spans="1:6">
      <c r="A782" s="1">
        <v>45336</v>
      </c>
      <c r="B782" s="16">
        <v>45323</v>
      </c>
      <c r="C782" s="8">
        <f>IFERROR(LOOKUP(2,1/((Vencimentos!$B$8:$B$37&lt;=A782)*(Vencimentos!$B$8:$B$37&lt;&gt;"")*(Vencimentos!$C$8:$C$37&lt;&gt;"")),Vencimentos!$C$8:$C$37),0)</f>
        <v>0</v>
      </c>
      <c r="D782" s="10">
        <f>MAX(IF(AND(ISNUMBER(Formações!$C$8),A782&gt;=Formações!$C$8),Formações!$B$8,0),IF(AND(ISNUMBER(Formações!$C$9),A782&gt;=Formações!$C$9),Formações!$B$9,0),IF(AND(ISNUMBER(Formações!$C$10),A782&gt;=Formações!$C$10),Formações!$B$10,0),IF(AND(ISNUMBER(Formações!$C$11),A782&gt;=Formações!$C$11),Formações!$B$11,0),IF(AND(ISNUMBER(Formações!$C$12),A782&gt;=Formações!$C$12),Formações!$B$12,0))</f>
        <v>0</v>
      </c>
      <c r="E782">
        <v>29</v>
      </c>
      <c r="F782" s="8">
        <f t="shared" si="12"/>
        <v>0</v>
      </c>
    </row>
    <row r="783" spans="1:6">
      <c r="A783" s="1">
        <v>45337</v>
      </c>
      <c r="B783" s="16">
        <v>45323</v>
      </c>
      <c r="C783" s="8">
        <f>IFERROR(LOOKUP(2,1/((Vencimentos!$B$8:$B$37&lt;=A783)*(Vencimentos!$B$8:$B$37&lt;&gt;"")*(Vencimentos!$C$8:$C$37&lt;&gt;"")),Vencimentos!$C$8:$C$37),0)</f>
        <v>0</v>
      </c>
      <c r="D783" s="10">
        <f>MAX(IF(AND(ISNUMBER(Formações!$C$8),A783&gt;=Formações!$C$8),Formações!$B$8,0),IF(AND(ISNUMBER(Formações!$C$9),A783&gt;=Formações!$C$9),Formações!$B$9,0),IF(AND(ISNUMBER(Formações!$C$10),A783&gt;=Formações!$C$10),Formações!$B$10,0),IF(AND(ISNUMBER(Formações!$C$11),A783&gt;=Formações!$C$11),Formações!$B$11,0),IF(AND(ISNUMBER(Formações!$C$12),A783&gt;=Formações!$C$12),Formações!$B$12,0))</f>
        <v>0</v>
      </c>
      <c r="E783">
        <v>29</v>
      </c>
      <c r="F783" s="8">
        <f t="shared" si="12"/>
        <v>0</v>
      </c>
    </row>
    <row r="784" spans="1:6">
      <c r="A784" s="1">
        <v>45338</v>
      </c>
      <c r="B784" s="16">
        <v>45323</v>
      </c>
      <c r="C784" s="8">
        <f>IFERROR(LOOKUP(2,1/((Vencimentos!$B$8:$B$37&lt;=A784)*(Vencimentos!$B$8:$B$37&lt;&gt;"")*(Vencimentos!$C$8:$C$37&lt;&gt;"")),Vencimentos!$C$8:$C$37),0)</f>
        <v>0</v>
      </c>
      <c r="D784" s="10">
        <f>MAX(IF(AND(ISNUMBER(Formações!$C$8),A784&gt;=Formações!$C$8),Formações!$B$8,0),IF(AND(ISNUMBER(Formações!$C$9),A784&gt;=Formações!$C$9),Formações!$B$9,0),IF(AND(ISNUMBER(Formações!$C$10),A784&gt;=Formações!$C$10),Formações!$B$10,0),IF(AND(ISNUMBER(Formações!$C$11),A784&gt;=Formações!$C$11),Formações!$B$11,0),IF(AND(ISNUMBER(Formações!$C$12),A784&gt;=Formações!$C$12),Formações!$B$12,0))</f>
        <v>0</v>
      </c>
      <c r="E784">
        <v>29</v>
      </c>
      <c r="F784" s="8">
        <f t="shared" si="12"/>
        <v>0</v>
      </c>
    </row>
    <row r="785" spans="1:6">
      <c r="A785" s="1">
        <v>45339</v>
      </c>
      <c r="B785" s="16">
        <v>45323</v>
      </c>
      <c r="C785" s="8">
        <f>IFERROR(LOOKUP(2,1/((Vencimentos!$B$8:$B$37&lt;=A785)*(Vencimentos!$B$8:$B$37&lt;&gt;"")*(Vencimentos!$C$8:$C$37&lt;&gt;"")),Vencimentos!$C$8:$C$37),0)</f>
        <v>0</v>
      </c>
      <c r="D785" s="10">
        <f>MAX(IF(AND(ISNUMBER(Formações!$C$8),A785&gt;=Formações!$C$8),Formações!$B$8,0),IF(AND(ISNUMBER(Formações!$C$9),A785&gt;=Formações!$C$9),Formações!$B$9,0),IF(AND(ISNUMBER(Formações!$C$10),A785&gt;=Formações!$C$10),Formações!$B$10,0),IF(AND(ISNUMBER(Formações!$C$11),A785&gt;=Formações!$C$11),Formações!$B$11,0),IF(AND(ISNUMBER(Formações!$C$12),A785&gt;=Formações!$C$12),Formações!$B$12,0))</f>
        <v>0</v>
      </c>
      <c r="E785">
        <v>29</v>
      </c>
      <c r="F785" s="8">
        <f t="shared" si="12"/>
        <v>0</v>
      </c>
    </row>
    <row r="786" spans="1:6">
      <c r="A786" s="1">
        <v>45340</v>
      </c>
      <c r="B786" s="16">
        <v>45323</v>
      </c>
      <c r="C786" s="8">
        <f>IFERROR(LOOKUP(2,1/((Vencimentos!$B$8:$B$37&lt;=A786)*(Vencimentos!$B$8:$B$37&lt;&gt;"")*(Vencimentos!$C$8:$C$37&lt;&gt;"")),Vencimentos!$C$8:$C$37),0)</f>
        <v>0</v>
      </c>
      <c r="D786" s="10">
        <f>MAX(IF(AND(ISNUMBER(Formações!$C$8),A786&gt;=Formações!$C$8),Formações!$B$8,0),IF(AND(ISNUMBER(Formações!$C$9),A786&gt;=Formações!$C$9),Formações!$B$9,0),IF(AND(ISNUMBER(Formações!$C$10),A786&gt;=Formações!$C$10),Formações!$B$10,0),IF(AND(ISNUMBER(Formações!$C$11),A786&gt;=Formações!$C$11),Formações!$B$11,0),IF(AND(ISNUMBER(Formações!$C$12),A786&gt;=Formações!$C$12),Formações!$B$12,0))</f>
        <v>0</v>
      </c>
      <c r="E786">
        <v>29</v>
      </c>
      <c r="F786" s="8">
        <f t="shared" si="12"/>
        <v>0</v>
      </c>
    </row>
    <row r="787" spans="1:6">
      <c r="A787" s="1">
        <v>45341</v>
      </c>
      <c r="B787" s="16">
        <v>45323</v>
      </c>
      <c r="C787" s="8">
        <f>IFERROR(LOOKUP(2,1/((Vencimentos!$B$8:$B$37&lt;=A787)*(Vencimentos!$B$8:$B$37&lt;&gt;"")*(Vencimentos!$C$8:$C$37&lt;&gt;"")),Vencimentos!$C$8:$C$37),0)</f>
        <v>0</v>
      </c>
      <c r="D787" s="10">
        <f>MAX(IF(AND(ISNUMBER(Formações!$C$8),A787&gt;=Formações!$C$8),Formações!$B$8,0),IF(AND(ISNUMBER(Formações!$C$9),A787&gt;=Formações!$C$9),Formações!$B$9,0),IF(AND(ISNUMBER(Formações!$C$10),A787&gt;=Formações!$C$10),Formações!$B$10,0),IF(AND(ISNUMBER(Formações!$C$11),A787&gt;=Formações!$C$11),Formações!$B$11,0),IF(AND(ISNUMBER(Formações!$C$12),A787&gt;=Formações!$C$12),Formações!$B$12,0))</f>
        <v>0</v>
      </c>
      <c r="E787">
        <v>29</v>
      </c>
      <c r="F787" s="8">
        <f t="shared" si="12"/>
        <v>0</v>
      </c>
    </row>
    <row r="788" spans="1:6">
      <c r="A788" s="1">
        <v>45342</v>
      </c>
      <c r="B788" s="16">
        <v>45323</v>
      </c>
      <c r="C788" s="8">
        <f>IFERROR(LOOKUP(2,1/((Vencimentos!$B$8:$B$37&lt;=A788)*(Vencimentos!$B$8:$B$37&lt;&gt;"")*(Vencimentos!$C$8:$C$37&lt;&gt;"")),Vencimentos!$C$8:$C$37),0)</f>
        <v>0</v>
      </c>
      <c r="D788" s="10">
        <f>MAX(IF(AND(ISNUMBER(Formações!$C$8),A788&gt;=Formações!$C$8),Formações!$B$8,0),IF(AND(ISNUMBER(Formações!$C$9),A788&gt;=Formações!$C$9),Formações!$B$9,0),IF(AND(ISNUMBER(Formações!$C$10),A788&gt;=Formações!$C$10),Formações!$B$10,0),IF(AND(ISNUMBER(Formações!$C$11),A788&gt;=Formações!$C$11),Formações!$B$11,0),IF(AND(ISNUMBER(Formações!$C$12),A788&gt;=Formações!$C$12),Formações!$B$12,0))</f>
        <v>0</v>
      </c>
      <c r="E788">
        <v>29</v>
      </c>
      <c r="F788" s="8">
        <f t="shared" si="12"/>
        <v>0</v>
      </c>
    </row>
    <row r="789" spans="1:6">
      <c r="A789" s="1">
        <v>45343</v>
      </c>
      <c r="B789" s="16">
        <v>45323</v>
      </c>
      <c r="C789" s="8">
        <f>IFERROR(LOOKUP(2,1/((Vencimentos!$B$8:$B$37&lt;=A789)*(Vencimentos!$B$8:$B$37&lt;&gt;"")*(Vencimentos!$C$8:$C$37&lt;&gt;"")),Vencimentos!$C$8:$C$37),0)</f>
        <v>0</v>
      </c>
      <c r="D789" s="10">
        <f>MAX(IF(AND(ISNUMBER(Formações!$C$8),A789&gt;=Formações!$C$8),Formações!$B$8,0),IF(AND(ISNUMBER(Formações!$C$9),A789&gt;=Formações!$C$9),Formações!$B$9,0),IF(AND(ISNUMBER(Formações!$C$10),A789&gt;=Formações!$C$10),Formações!$B$10,0),IF(AND(ISNUMBER(Formações!$C$11),A789&gt;=Formações!$C$11),Formações!$B$11,0),IF(AND(ISNUMBER(Formações!$C$12),A789&gt;=Formações!$C$12),Formações!$B$12,0))</f>
        <v>0</v>
      </c>
      <c r="E789">
        <v>29</v>
      </c>
      <c r="F789" s="8">
        <f t="shared" si="12"/>
        <v>0</v>
      </c>
    </row>
    <row r="790" spans="1:6">
      <c r="A790" s="1">
        <v>45344</v>
      </c>
      <c r="B790" s="16">
        <v>45323</v>
      </c>
      <c r="C790" s="8">
        <f>IFERROR(LOOKUP(2,1/((Vencimentos!$B$8:$B$37&lt;=A790)*(Vencimentos!$B$8:$B$37&lt;&gt;"")*(Vencimentos!$C$8:$C$37&lt;&gt;"")),Vencimentos!$C$8:$C$37),0)</f>
        <v>0</v>
      </c>
      <c r="D790" s="10">
        <f>MAX(IF(AND(ISNUMBER(Formações!$C$8),A790&gt;=Formações!$C$8),Formações!$B$8,0),IF(AND(ISNUMBER(Formações!$C$9),A790&gt;=Formações!$C$9),Formações!$B$9,0),IF(AND(ISNUMBER(Formações!$C$10),A790&gt;=Formações!$C$10),Formações!$B$10,0),IF(AND(ISNUMBER(Formações!$C$11),A790&gt;=Formações!$C$11),Formações!$B$11,0),IF(AND(ISNUMBER(Formações!$C$12),A790&gt;=Formações!$C$12),Formações!$B$12,0))</f>
        <v>0</v>
      </c>
      <c r="E790">
        <v>29</v>
      </c>
      <c r="F790" s="8">
        <f t="shared" si="12"/>
        <v>0</v>
      </c>
    </row>
    <row r="791" spans="1:6">
      <c r="A791" s="1">
        <v>45345</v>
      </c>
      <c r="B791" s="16">
        <v>45323</v>
      </c>
      <c r="C791" s="8">
        <f>IFERROR(LOOKUP(2,1/((Vencimentos!$B$8:$B$37&lt;=A791)*(Vencimentos!$B$8:$B$37&lt;&gt;"")*(Vencimentos!$C$8:$C$37&lt;&gt;"")),Vencimentos!$C$8:$C$37),0)</f>
        <v>0</v>
      </c>
      <c r="D791" s="10">
        <f>MAX(IF(AND(ISNUMBER(Formações!$C$8),A791&gt;=Formações!$C$8),Formações!$B$8,0),IF(AND(ISNUMBER(Formações!$C$9),A791&gt;=Formações!$C$9),Formações!$B$9,0),IF(AND(ISNUMBER(Formações!$C$10),A791&gt;=Formações!$C$10),Formações!$B$10,0),IF(AND(ISNUMBER(Formações!$C$11),A791&gt;=Formações!$C$11),Formações!$B$11,0),IF(AND(ISNUMBER(Formações!$C$12),A791&gt;=Formações!$C$12),Formações!$B$12,0))</f>
        <v>0</v>
      </c>
      <c r="E791">
        <v>29</v>
      </c>
      <c r="F791" s="8">
        <f t="shared" si="12"/>
        <v>0</v>
      </c>
    </row>
    <row r="792" spans="1:6">
      <c r="A792" s="1">
        <v>45346</v>
      </c>
      <c r="B792" s="16">
        <v>45323</v>
      </c>
      <c r="C792" s="8">
        <f>IFERROR(LOOKUP(2,1/((Vencimentos!$B$8:$B$37&lt;=A792)*(Vencimentos!$B$8:$B$37&lt;&gt;"")*(Vencimentos!$C$8:$C$37&lt;&gt;"")),Vencimentos!$C$8:$C$37),0)</f>
        <v>0</v>
      </c>
      <c r="D792" s="10">
        <f>MAX(IF(AND(ISNUMBER(Formações!$C$8),A792&gt;=Formações!$C$8),Formações!$B$8,0),IF(AND(ISNUMBER(Formações!$C$9),A792&gt;=Formações!$C$9),Formações!$B$9,0),IF(AND(ISNUMBER(Formações!$C$10),A792&gt;=Formações!$C$10),Formações!$B$10,0),IF(AND(ISNUMBER(Formações!$C$11),A792&gt;=Formações!$C$11),Formações!$B$11,0),IF(AND(ISNUMBER(Formações!$C$12),A792&gt;=Formações!$C$12),Formações!$B$12,0))</f>
        <v>0</v>
      </c>
      <c r="E792">
        <v>29</v>
      </c>
      <c r="F792" s="8">
        <f t="shared" si="12"/>
        <v>0</v>
      </c>
    </row>
    <row r="793" spans="1:6">
      <c r="A793" s="1">
        <v>45347</v>
      </c>
      <c r="B793" s="16">
        <v>45323</v>
      </c>
      <c r="C793" s="8">
        <f>IFERROR(LOOKUP(2,1/((Vencimentos!$B$8:$B$37&lt;=A793)*(Vencimentos!$B$8:$B$37&lt;&gt;"")*(Vencimentos!$C$8:$C$37&lt;&gt;"")),Vencimentos!$C$8:$C$37),0)</f>
        <v>0</v>
      </c>
      <c r="D793" s="10">
        <f>MAX(IF(AND(ISNUMBER(Formações!$C$8),A793&gt;=Formações!$C$8),Formações!$B$8,0),IF(AND(ISNUMBER(Formações!$C$9),A793&gt;=Formações!$C$9),Formações!$B$9,0),IF(AND(ISNUMBER(Formações!$C$10),A793&gt;=Formações!$C$10),Formações!$B$10,0),IF(AND(ISNUMBER(Formações!$C$11),A793&gt;=Formações!$C$11),Formações!$B$11,0),IF(AND(ISNUMBER(Formações!$C$12),A793&gt;=Formações!$C$12),Formações!$B$12,0))</f>
        <v>0</v>
      </c>
      <c r="E793">
        <v>29</v>
      </c>
      <c r="F793" s="8">
        <f t="shared" si="12"/>
        <v>0</v>
      </c>
    </row>
    <row r="794" spans="1:6">
      <c r="A794" s="1">
        <v>45348</v>
      </c>
      <c r="B794" s="16">
        <v>45323</v>
      </c>
      <c r="C794" s="8">
        <f>IFERROR(LOOKUP(2,1/((Vencimentos!$B$8:$B$37&lt;=A794)*(Vencimentos!$B$8:$B$37&lt;&gt;"")*(Vencimentos!$C$8:$C$37&lt;&gt;"")),Vencimentos!$C$8:$C$37),0)</f>
        <v>0</v>
      </c>
      <c r="D794" s="10">
        <f>MAX(IF(AND(ISNUMBER(Formações!$C$8),A794&gt;=Formações!$C$8),Formações!$B$8,0),IF(AND(ISNUMBER(Formações!$C$9),A794&gt;=Formações!$C$9),Formações!$B$9,0),IF(AND(ISNUMBER(Formações!$C$10),A794&gt;=Formações!$C$10),Formações!$B$10,0),IF(AND(ISNUMBER(Formações!$C$11),A794&gt;=Formações!$C$11),Formações!$B$11,0),IF(AND(ISNUMBER(Formações!$C$12),A794&gt;=Formações!$C$12),Formações!$B$12,0))</f>
        <v>0</v>
      </c>
      <c r="E794">
        <v>29</v>
      </c>
      <c r="F794" s="8">
        <f t="shared" si="12"/>
        <v>0</v>
      </c>
    </row>
    <row r="795" spans="1:6">
      <c r="A795" s="1">
        <v>45349</v>
      </c>
      <c r="B795" s="16">
        <v>45323</v>
      </c>
      <c r="C795" s="8">
        <f>IFERROR(LOOKUP(2,1/((Vencimentos!$B$8:$B$37&lt;=A795)*(Vencimentos!$B$8:$B$37&lt;&gt;"")*(Vencimentos!$C$8:$C$37&lt;&gt;"")),Vencimentos!$C$8:$C$37),0)</f>
        <v>0</v>
      </c>
      <c r="D795" s="10">
        <f>MAX(IF(AND(ISNUMBER(Formações!$C$8),A795&gt;=Formações!$C$8),Formações!$B$8,0),IF(AND(ISNUMBER(Formações!$C$9),A795&gt;=Formações!$C$9),Formações!$B$9,0),IF(AND(ISNUMBER(Formações!$C$10),A795&gt;=Formações!$C$10),Formações!$B$10,0),IF(AND(ISNUMBER(Formações!$C$11),A795&gt;=Formações!$C$11),Formações!$B$11,0),IF(AND(ISNUMBER(Formações!$C$12),A795&gt;=Formações!$C$12),Formações!$B$12,0))</f>
        <v>0</v>
      </c>
      <c r="E795">
        <v>29</v>
      </c>
      <c r="F795" s="8">
        <f t="shared" si="12"/>
        <v>0</v>
      </c>
    </row>
    <row r="796" spans="1:6">
      <c r="A796" s="1">
        <v>45350</v>
      </c>
      <c r="B796" s="16">
        <v>45323</v>
      </c>
      <c r="C796" s="8">
        <f>IFERROR(LOOKUP(2,1/((Vencimentos!$B$8:$B$37&lt;=A796)*(Vencimentos!$B$8:$B$37&lt;&gt;"")*(Vencimentos!$C$8:$C$37&lt;&gt;"")),Vencimentos!$C$8:$C$37),0)</f>
        <v>0</v>
      </c>
      <c r="D796" s="10">
        <f>MAX(IF(AND(ISNUMBER(Formações!$C$8),A796&gt;=Formações!$C$8),Formações!$B$8,0),IF(AND(ISNUMBER(Formações!$C$9),A796&gt;=Formações!$C$9),Formações!$B$9,0),IF(AND(ISNUMBER(Formações!$C$10),A796&gt;=Formações!$C$10),Formações!$B$10,0),IF(AND(ISNUMBER(Formações!$C$11),A796&gt;=Formações!$C$11),Formações!$B$11,0),IF(AND(ISNUMBER(Formações!$C$12),A796&gt;=Formações!$C$12),Formações!$B$12,0))</f>
        <v>0</v>
      </c>
      <c r="E796">
        <v>29</v>
      </c>
      <c r="F796" s="8">
        <f t="shared" si="12"/>
        <v>0</v>
      </c>
    </row>
    <row r="797" spans="1:6">
      <c r="A797" s="1">
        <v>45351</v>
      </c>
      <c r="B797" s="16">
        <v>45323</v>
      </c>
      <c r="C797" s="8">
        <f>IFERROR(LOOKUP(2,1/((Vencimentos!$B$8:$B$37&lt;=A797)*(Vencimentos!$B$8:$B$37&lt;&gt;"")*(Vencimentos!$C$8:$C$37&lt;&gt;"")),Vencimentos!$C$8:$C$37),0)</f>
        <v>0</v>
      </c>
      <c r="D797" s="10">
        <f>MAX(IF(AND(ISNUMBER(Formações!$C$8),A797&gt;=Formações!$C$8),Formações!$B$8,0),IF(AND(ISNUMBER(Formações!$C$9),A797&gt;=Formações!$C$9),Formações!$B$9,0),IF(AND(ISNUMBER(Formações!$C$10),A797&gt;=Formações!$C$10),Formações!$B$10,0),IF(AND(ISNUMBER(Formações!$C$11),A797&gt;=Formações!$C$11),Formações!$B$11,0),IF(AND(ISNUMBER(Formações!$C$12),A797&gt;=Formações!$C$12),Formações!$B$12,0))</f>
        <v>0</v>
      </c>
      <c r="E797">
        <v>29</v>
      </c>
      <c r="F797" s="8">
        <f t="shared" si="12"/>
        <v>0</v>
      </c>
    </row>
    <row r="798" spans="1:6">
      <c r="A798" s="1">
        <v>45352</v>
      </c>
      <c r="B798" s="16">
        <v>45352</v>
      </c>
      <c r="C798" s="8">
        <f>IFERROR(LOOKUP(2,1/((Vencimentos!$B$8:$B$37&lt;=A798)*(Vencimentos!$B$8:$B$37&lt;&gt;"")*(Vencimentos!$C$8:$C$37&lt;&gt;"")),Vencimentos!$C$8:$C$37),0)</f>
        <v>0</v>
      </c>
      <c r="D798" s="10">
        <f>MAX(IF(AND(ISNUMBER(Formações!$C$8),A798&gt;=Formações!$C$8),Formações!$B$8,0),IF(AND(ISNUMBER(Formações!$C$9),A798&gt;=Formações!$C$9),Formações!$B$9,0),IF(AND(ISNUMBER(Formações!$C$10),A798&gt;=Formações!$C$10),Formações!$B$10,0),IF(AND(ISNUMBER(Formações!$C$11),A798&gt;=Formações!$C$11),Formações!$B$11,0),IF(AND(ISNUMBER(Formações!$C$12),A798&gt;=Formações!$C$12),Formações!$B$12,0))</f>
        <v>0</v>
      </c>
      <c r="E798">
        <v>31</v>
      </c>
      <c r="F798" s="8">
        <f t="shared" si="12"/>
        <v>0</v>
      </c>
    </row>
    <row r="799" spans="1:6">
      <c r="A799" s="1">
        <v>45353</v>
      </c>
      <c r="B799" s="16">
        <v>45352</v>
      </c>
      <c r="C799" s="8">
        <f>IFERROR(LOOKUP(2,1/((Vencimentos!$B$8:$B$37&lt;=A799)*(Vencimentos!$B$8:$B$37&lt;&gt;"")*(Vencimentos!$C$8:$C$37&lt;&gt;"")),Vencimentos!$C$8:$C$37),0)</f>
        <v>0</v>
      </c>
      <c r="D799" s="10">
        <f>MAX(IF(AND(ISNUMBER(Formações!$C$8),A799&gt;=Formações!$C$8),Formações!$B$8,0),IF(AND(ISNUMBER(Formações!$C$9),A799&gt;=Formações!$C$9),Formações!$B$9,0),IF(AND(ISNUMBER(Formações!$C$10),A799&gt;=Formações!$C$10),Formações!$B$10,0),IF(AND(ISNUMBER(Formações!$C$11),A799&gt;=Formações!$C$11),Formações!$B$11,0),IF(AND(ISNUMBER(Formações!$C$12),A799&gt;=Formações!$C$12),Formações!$B$12,0))</f>
        <v>0</v>
      </c>
      <c r="E799">
        <v>31</v>
      </c>
      <c r="F799" s="8">
        <f t="shared" si="12"/>
        <v>0</v>
      </c>
    </row>
    <row r="800" spans="1:6">
      <c r="A800" s="1">
        <v>45354</v>
      </c>
      <c r="B800" s="16">
        <v>45352</v>
      </c>
      <c r="C800" s="8">
        <f>IFERROR(LOOKUP(2,1/((Vencimentos!$B$8:$B$37&lt;=A800)*(Vencimentos!$B$8:$B$37&lt;&gt;"")*(Vencimentos!$C$8:$C$37&lt;&gt;"")),Vencimentos!$C$8:$C$37),0)</f>
        <v>0</v>
      </c>
      <c r="D800" s="10">
        <f>MAX(IF(AND(ISNUMBER(Formações!$C$8),A800&gt;=Formações!$C$8),Formações!$B$8,0),IF(AND(ISNUMBER(Formações!$C$9),A800&gt;=Formações!$C$9),Formações!$B$9,0),IF(AND(ISNUMBER(Formações!$C$10),A800&gt;=Formações!$C$10),Formações!$B$10,0),IF(AND(ISNUMBER(Formações!$C$11),A800&gt;=Formações!$C$11),Formações!$B$11,0),IF(AND(ISNUMBER(Formações!$C$12),A800&gt;=Formações!$C$12),Formações!$B$12,0))</f>
        <v>0</v>
      </c>
      <c r="E800">
        <v>31</v>
      </c>
      <c r="F800" s="8">
        <f t="shared" si="12"/>
        <v>0</v>
      </c>
    </row>
    <row r="801" spans="1:6">
      <c r="A801" s="1">
        <v>45355</v>
      </c>
      <c r="B801" s="16">
        <v>45352</v>
      </c>
      <c r="C801" s="8">
        <f>IFERROR(LOOKUP(2,1/((Vencimentos!$B$8:$B$37&lt;=A801)*(Vencimentos!$B$8:$B$37&lt;&gt;"")*(Vencimentos!$C$8:$C$37&lt;&gt;"")),Vencimentos!$C$8:$C$37),0)</f>
        <v>0</v>
      </c>
      <c r="D801" s="10">
        <f>MAX(IF(AND(ISNUMBER(Formações!$C$8),A801&gt;=Formações!$C$8),Formações!$B$8,0),IF(AND(ISNUMBER(Formações!$C$9),A801&gt;=Formações!$C$9),Formações!$B$9,0),IF(AND(ISNUMBER(Formações!$C$10),A801&gt;=Formações!$C$10),Formações!$B$10,0),IF(AND(ISNUMBER(Formações!$C$11),A801&gt;=Formações!$C$11),Formações!$B$11,0),IF(AND(ISNUMBER(Formações!$C$12),A801&gt;=Formações!$C$12),Formações!$B$12,0))</f>
        <v>0</v>
      </c>
      <c r="E801">
        <v>31</v>
      </c>
      <c r="F801" s="8">
        <f t="shared" si="12"/>
        <v>0</v>
      </c>
    </row>
    <row r="802" spans="1:6">
      <c r="A802" s="1">
        <v>45356</v>
      </c>
      <c r="B802" s="16">
        <v>45352</v>
      </c>
      <c r="C802" s="8">
        <f>IFERROR(LOOKUP(2,1/((Vencimentos!$B$8:$B$37&lt;=A802)*(Vencimentos!$B$8:$B$37&lt;&gt;"")*(Vencimentos!$C$8:$C$37&lt;&gt;"")),Vencimentos!$C$8:$C$37),0)</f>
        <v>0</v>
      </c>
      <c r="D802" s="10">
        <f>MAX(IF(AND(ISNUMBER(Formações!$C$8),A802&gt;=Formações!$C$8),Formações!$B$8,0),IF(AND(ISNUMBER(Formações!$C$9),A802&gt;=Formações!$C$9),Formações!$B$9,0),IF(AND(ISNUMBER(Formações!$C$10),A802&gt;=Formações!$C$10),Formações!$B$10,0),IF(AND(ISNUMBER(Formações!$C$11),A802&gt;=Formações!$C$11),Formações!$B$11,0),IF(AND(ISNUMBER(Formações!$C$12),A802&gt;=Formações!$C$12),Formações!$B$12,0))</f>
        <v>0</v>
      </c>
      <c r="E802">
        <v>31</v>
      </c>
      <c r="F802" s="8">
        <f t="shared" si="12"/>
        <v>0</v>
      </c>
    </row>
    <row r="803" spans="1:6">
      <c r="A803" s="1">
        <v>45357</v>
      </c>
      <c r="B803" s="16">
        <v>45352</v>
      </c>
      <c r="C803" s="8">
        <f>IFERROR(LOOKUP(2,1/((Vencimentos!$B$8:$B$37&lt;=A803)*(Vencimentos!$B$8:$B$37&lt;&gt;"")*(Vencimentos!$C$8:$C$37&lt;&gt;"")),Vencimentos!$C$8:$C$37),0)</f>
        <v>0</v>
      </c>
      <c r="D803" s="10">
        <f>MAX(IF(AND(ISNUMBER(Formações!$C$8),A803&gt;=Formações!$C$8),Formações!$B$8,0),IF(AND(ISNUMBER(Formações!$C$9),A803&gt;=Formações!$C$9),Formações!$B$9,0),IF(AND(ISNUMBER(Formações!$C$10),A803&gt;=Formações!$C$10),Formações!$B$10,0),IF(AND(ISNUMBER(Formações!$C$11),A803&gt;=Formações!$C$11),Formações!$B$11,0),IF(AND(ISNUMBER(Formações!$C$12),A803&gt;=Formações!$C$12),Formações!$B$12,0))</f>
        <v>0</v>
      </c>
      <c r="E803">
        <v>31</v>
      </c>
      <c r="F803" s="8">
        <f t="shared" si="12"/>
        <v>0</v>
      </c>
    </row>
    <row r="804" spans="1:6">
      <c r="A804" s="1">
        <v>45358</v>
      </c>
      <c r="B804" s="16">
        <v>45352</v>
      </c>
      <c r="C804" s="8">
        <f>IFERROR(LOOKUP(2,1/((Vencimentos!$B$8:$B$37&lt;=A804)*(Vencimentos!$B$8:$B$37&lt;&gt;"")*(Vencimentos!$C$8:$C$37&lt;&gt;"")),Vencimentos!$C$8:$C$37),0)</f>
        <v>0</v>
      </c>
      <c r="D804" s="10">
        <f>MAX(IF(AND(ISNUMBER(Formações!$C$8),A804&gt;=Formações!$C$8),Formações!$B$8,0),IF(AND(ISNUMBER(Formações!$C$9),A804&gt;=Formações!$C$9),Formações!$B$9,0),IF(AND(ISNUMBER(Formações!$C$10),A804&gt;=Formações!$C$10),Formações!$B$10,0),IF(AND(ISNUMBER(Formações!$C$11),A804&gt;=Formações!$C$11),Formações!$B$11,0),IF(AND(ISNUMBER(Formações!$C$12),A804&gt;=Formações!$C$12),Formações!$B$12,0))</f>
        <v>0</v>
      </c>
      <c r="E804">
        <v>31</v>
      </c>
      <c r="F804" s="8">
        <f t="shared" si="12"/>
        <v>0</v>
      </c>
    </row>
    <row r="805" spans="1:6">
      <c r="A805" s="1">
        <v>45359</v>
      </c>
      <c r="B805" s="16">
        <v>45352</v>
      </c>
      <c r="C805" s="8">
        <f>IFERROR(LOOKUP(2,1/((Vencimentos!$B$8:$B$37&lt;=A805)*(Vencimentos!$B$8:$B$37&lt;&gt;"")*(Vencimentos!$C$8:$C$37&lt;&gt;"")),Vencimentos!$C$8:$C$37),0)</f>
        <v>0</v>
      </c>
      <c r="D805" s="10">
        <f>MAX(IF(AND(ISNUMBER(Formações!$C$8),A805&gt;=Formações!$C$8),Formações!$B$8,0),IF(AND(ISNUMBER(Formações!$C$9),A805&gt;=Formações!$C$9),Formações!$B$9,0),IF(AND(ISNUMBER(Formações!$C$10),A805&gt;=Formações!$C$10),Formações!$B$10,0),IF(AND(ISNUMBER(Formações!$C$11),A805&gt;=Formações!$C$11),Formações!$B$11,0),IF(AND(ISNUMBER(Formações!$C$12),A805&gt;=Formações!$C$12),Formações!$B$12,0))</f>
        <v>0</v>
      </c>
      <c r="E805">
        <v>31</v>
      </c>
      <c r="F805" s="8">
        <f t="shared" si="12"/>
        <v>0</v>
      </c>
    </row>
    <row r="806" spans="1:6">
      <c r="A806" s="1">
        <v>45360</v>
      </c>
      <c r="B806" s="16">
        <v>45352</v>
      </c>
      <c r="C806" s="8">
        <f>IFERROR(LOOKUP(2,1/((Vencimentos!$B$8:$B$37&lt;=A806)*(Vencimentos!$B$8:$B$37&lt;&gt;"")*(Vencimentos!$C$8:$C$37&lt;&gt;"")),Vencimentos!$C$8:$C$37),0)</f>
        <v>0</v>
      </c>
      <c r="D806" s="10">
        <f>MAX(IF(AND(ISNUMBER(Formações!$C$8),A806&gt;=Formações!$C$8),Formações!$B$8,0),IF(AND(ISNUMBER(Formações!$C$9),A806&gt;=Formações!$C$9),Formações!$B$9,0),IF(AND(ISNUMBER(Formações!$C$10),A806&gt;=Formações!$C$10),Formações!$B$10,0),IF(AND(ISNUMBER(Formações!$C$11),A806&gt;=Formações!$C$11),Formações!$B$11,0),IF(AND(ISNUMBER(Formações!$C$12),A806&gt;=Formações!$C$12),Formações!$B$12,0))</f>
        <v>0</v>
      </c>
      <c r="E806">
        <v>31</v>
      </c>
      <c r="F806" s="8">
        <f t="shared" si="12"/>
        <v>0</v>
      </c>
    </row>
    <row r="807" spans="1:6">
      <c r="A807" s="1">
        <v>45361</v>
      </c>
      <c r="B807" s="16">
        <v>45352</v>
      </c>
      <c r="C807" s="8">
        <f>IFERROR(LOOKUP(2,1/((Vencimentos!$B$8:$B$37&lt;=A807)*(Vencimentos!$B$8:$B$37&lt;&gt;"")*(Vencimentos!$C$8:$C$37&lt;&gt;"")),Vencimentos!$C$8:$C$37),0)</f>
        <v>0</v>
      </c>
      <c r="D807" s="10">
        <f>MAX(IF(AND(ISNUMBER(Formações!$C$8),A807&gt;=Formações!$C$8),Formações!$B$8,0),IF(AND(ISNUMBER(Formações!$C$9),A807&gt;=Formações!$C$9),Formações!$B$9,0),IF(AND(ISNUMBER(Formações!$C$10),A807&gt;=Formações!$C$10),Formações!$B$10,0),IF(AND(ISNUMBER(Formações!$C$11),A807&gt;=Formações!$C$11),Formações!$B$11,0),IF(AND(ISNUMBER(Formações!$C$12),A807&gt;=Formações!$C$12),Formações!$B$12,0))</f>
        <v>0</v>
      </c>
      <c r="E807">
        <v>31</v>
      </c>
      <c r="F807" s="8">
        <f t="shared" si="12"/>
        <v>0</v>
      </c>
    </row>
    <row r="808" spans="1:6">
      <c r="A808" s="1">
        <v>45362</v>
      </c>
      <c r="B808" s="16">
        <v>45352</v>
      </c>
      <c r="C808" s="8">
        <f>IFERROR(LOOKUP(2,1/((Vencimentos!$B$8:$B$37&lt;=A808)*(Vencimentos!$B$8:$B$37&lt;&gt;"")*(Vencimentos!$C$8:$C$37&lt;&gt;"")),Vencimentos!$C$8:$C$37),0)</f>
        <v>0</v>
      </c>
      <c r="D808" s="10">
        <f>MAX(IF(AND(ISNUMBER(Formações!$C$8),A808&gt;=Formações!$C$8),Formações!$B$8,0),IF(AND(ISNUMBER(Formações!$C$9),A808&gt;=Formações!$C$9),Formações!$B$9,0),IF(AND(ISNUMBER(Formações!$C$10),A808&gt;=Formações!$C$10),Formações!$B$10,0),IF(AND(ISNUMBER(Formações!$C$11),A808&gt;=Formações!$C$11),Formações!$B$11,0),IF(AND(ISNUMBER(Formações!$C$12),A808&gt;=Formações!$C$12),Formações!$B$12,0))</f>
        <v>0</v>
      </c>
      <c r="E808">
        <v>31</v>
      </c>
      <c r="F808" s="8">
        <f t="shared" si="12"/>
        <v>0</v>
      </c>
    </row>
    <row r="809" spans="1:6">
      <c r="A809" s="1">
        <v>45363</v>
      </c>
      <c r="B809" s="16">
        <v>45352</v>
      </c>
      <c r="C809" s="8">
        <f>IFERROR(LOOKUP(2,1/((Vencimentos!$B$8:$B$37&lt;=A809)*(Vencimentos!$B$8:$B$37&lt;&gt;"")*(Vencimentos!$C$8:$C$37&lt;&gt;"")),Vencimentos!$C$8:$C$37),0)</f>
        <v>0</v>
      </c>
      <c r="D809" s="10">
        <f>MAX(IF(AND(ISNUMBER(Formações!$C$8),A809&gt;=Formações!$C$8),Formações!$B$8,0),IF(AND(ISNUMBER(Formações!$C$9),A809&gt;=Formações!$C$9),Formações!$B$9,0),IF(AND(ISNUMBER(Formações!$C$10),A809&gt;=Formações!$C$10),Formações!$B$10,0),IF(AND(ISNUMBER(Formações!$C$11),A809&gt;=Formações!$C$11),Formações!$B$11,0),IF(AND(ISNUMBER(Formações!$C$12),A809&gt;=Formações!$C$12),Formações!$B$12,0))</f>
        <v>0</v>
      </c>
      <c r="E809">
        <v>31</v>
      </c>
      <c r="F809" s="8">
        <f t="shared" si="12"/>
        <v>0</v>
      </c>
    </row>
    <row r="810" spans="1:6">
      <c r="A810" s="1">
        <v>45364</v>
      </c>
      <c r="B810" s="16">
        <v>45352</v>
      </c>
      <c r="C810" s="8">
        <f>IFERROR(LOOKUP(2,1/((Vencimentos!$B$8:$B$37&lt;=A810)*(Vencimentos!$B$8:$B$37&lt;&gt;"")*(Vencimentos!$C$8:$C$37&lt;&gt;"")),Vencimentos!$C$8:$C$37),0)</f>
        <v>0</v>
      </c>
      <c r="D810" s="10">
        <f>MAX(IF(AND(ISNUMBER(Formações!$C$8),A810&gt;=Formações!$C$8),Formações!$B$8,0),IF(AND(ISNUMBER(Formações!$C$9),A810&gt;=Formações!$C$9),Formações!$B$9,0),IF(AND(ISNUMBER(Formações!$C$10),A810&gt;=Formações!$C$10),Formações!$B$10,0),IF(AND(ISNUMBER(Formações!$C$11),A810&gt;=Formações!$C$11),Formações!$B$11,0),IF(AND(ISNUMBER(Formações!$C$12),A810&gt;=Formações!$C$12),Formações!$B$12,0))</f>
        <v>0</v>
      </c>
      <c r="E810">
        <v>31</v>
      </c>
      <c r="F810" s="8">
        <f t="shared" si="12"/>
        <v>0</v>
      </c>
    </row>
    <row r="811" spans="1:6">
      <c r="A811" s="1">
        <v>45365</v>
      </c>
      <c r="B811" s="16">
        <v>45352</v>
      </c>
      <c r="C811" s="8">
        <f>IFERROR(LOOKUP(2,1/((Vencimentos!$B$8:$B$37&lt;=A811)*(Vencimentos!$B$8:$B$37&lt;&gt;"")*(Vencimentos!$C$8:$C$37&lt;&gt;"")),Vencimentos!$C$8:$C$37),0)</f>
        <v>0</v>
      </c>
      <c r="D811" s="10">
        <f>MAX(IF(AND(ISNUMBER(Formações!$C$8),A811&gt;=Formações!$C$8),Formações!$B$8,0),IF(AND(ISNUMBER(Formações!$C$9),A811&gt;=Formações!$C$9),Formações!$B$9,0),IF(AND(ISNUMBER(Formações!$C$10),A811&gt;=Formações!$C$10),Formações!$B$10,0),IF(AND(ISNUMBER(Formações!$C$11),A811&gt;=Formações!$C$11),Formações!$B$11,0),IF(AND(ISNUMBER(Formações!$C$12),A811&gt;=Formações!$C$12),Formações!$B$12,0))</f>
        <v>0</v>
      </c>
      <c r="E811">
        <v>31</v>
      </c>
      <c r="F811" s="8">
        <f t="shared" si="12"/>
        <v>0</v>
      </c>
    </row>
    <row r="812" spans="1:6">
      <c r="A812" s="1">
        <v>45366</v>
      </c>
      <c r="B812" s="16">
        <v>45352</v>
      </c>
      <c r="C812" s="8">
        <f>IFERROR(LOOKUP(2,1/((Vencimentos!$B$8:$B$37&lt;=A812)*(Vencimentos!$B$8:$B$37&lt;&gt;"")*(Vencimentos!$C$8:$C$37&lt;&gt;"")),Vencimentos!$C$8:$C$37),0)</f>
        <v>0</v>
      </c>
      <c r="D812" s="10">
        <f>MAX(IF(AND(ISNUMBER(Formações!$C$8),A812&gt;=Formações!$C$8),Formações!$B$8,0),IF(AND(ISNUMBER(Formações!$C$9),A812&gt;=Formações!$C$9),Formações!$B$9,0),IF(AND(ISNUMBER(Formações!$C$10),A812&gt;=Formações!$C$10),Formações!$B$10,0),IF(AND(ISNUMBER(Formações!$C$11),A812&gt;=Formações!$C$11),Formações!$B$11,0),IF(AND(ISNUMBER(Formações!$C$12),A812&gt;=Formações!$C$12),Formações!$B$12,0))</f>
        <v>0</v>
      </c>
      <c r="E812">
        <v>31</v>
      </c>
      <c r="F812" s="8">
        <f t="shared" si="12"/>
        <v>0</v>
      </c>
    </row>
    <row r="813" spans="1:6">
      <c r="A813" s="1">
        <v>45367</v>
      </c>
      <c r="B813" s="16">
        <v>45352</v>
      </c>
      <c r="C813" s="8">
        <f>IFERROR(LOOKUP(2,1/((Vencimentos!$B$8:$B$37&lt;=A813)*(Vencimentos!$B$8:$B$37&lt;&gt;"")*(Vencimentos!$C$8:$C$37&lt;&gt;"")),Vencimentos!$C$8:$C$37),0)</f>
        <v>0</v>
      </c>
      <c r="D813" s="10">
        <f>MAX(IF(AND(ISNUMBER(Formações!$C$8),A813&gt;=Formações!$C$8),Formações!$B$8,0),IF(AND(ISNUMBER(Formações!$C$9),A813&gt;=Formações!$C$9),Formações!$B$9,0),IF(AND(ISNUMBER(Formações!$C$10),A813&gt;=Formações!$C$10),Formações!$B$10,0),IF(AND(ISNUMBER(Formações!$C$11),A813&gt;=Formações!$C$11),Formações!$B$11,0),IF(AND(ISNUMBER(Formações!$C$12),A813&gt;=Formações!$C$12),Formações!$B$12,0))</f>
        <v>0</v>
      </c>
      <c r="E813">
        <v>31</v>
      </c>
      <c r="F813" s="8">
        <f t="shared" si="12"/>
        <v>0</v>
      </c>
    </row>
    <row r="814" spans="1:6">
      <c r="A814" s="1">
        <v>45368</v>
      </c>
      <c r="B814" s="16">
        <v>45352</v>
      </c>
      <c r="C814" s="8">
        <f>IFERROR(LOOKUP(2,1/((Vencimentos!$B$8:$B$37&lt;=A814)*(Vencimentos!$B$8:$B$37&lt;&gt;"")*(Vencimentos!$C$8:$C$37&lt;&gt;"")),Vencimentos!$C$8:$C$37),0)</f>
        <v>0</v>
      </c>
      <c r="D814" s="10">
        <f>MAX(IF(AND(ISNUMBER(Formações!$C$8),A814&gt;=Formações!$C$8),Formações!$B$8,0),IF(AND(ISNUMBER(Formações!$C$9),A814&gt;=Formações!$C$9),Formações!$B$9,0),IF(AND(ISNUMBER(Formações!$C$10),A814&gt;=Formações!$C$10),Formações!$B$10,0),IF(AND(ISNUMBER(Formações!$C$11),A814&gt;=Formações!$C$11),Formações!$B$11,0),IF(AND(ISNUMBER(Formações!$C$12),A814&gt;=Formações!$C$12),Formações!$B$12,0))</f>
        <v>0</v>
      </c>
      <c r="E814">
        <v>31</v>
      </c>
      <c r="F814" s="8">
        <f t="shared" si="12"/>
        <v>0</v>
      </c>
    </row>
    <row r="815" spans="1:6">
      <c r="A815" s="1">
        <v>45369</v>
      </c>
      <c r="B815" s="16">
        <v>45352</v>
      </c>
      <c r="C815" s="8">
        <f>IFERROR(LOOKUP(2,1/((Vencimentos!$B$8:$B$37&lt;=A815)*(Vencimentos!$B$8:$B$37&lt;&gt;"")*(Vencimentos!$C$8:$C$37&lt;&gt;"")),Vencimentos!$C$8:$C$37),0)</f>
        <v>0</v>
      </c>
      <c r="D815" s="10">
        <f>MAX(IF(AND(ISNUMBER(Formações!$C$8),A815&gt;=Formações!$C$8),Formações!$B$8,0),IF(AND(ISNUMBER(Formações!$C$9),A815&gt;=Formações!$C$9),Formações!$B$9,0),IF(AND(ISNUMBER(Formações!$C$10),A815&gt;=Formações!$C$10),Formações!$B$10,0),IF(AND(ISNUMBER(Formações!$C$11),A815&gt;=Formações!$C$11),Formações!$B$11,0),IF(AND(ISNUMBER(Formações!$C$12),A815&gt;=Formações!$C$12),Formações!$B$12,0))</f>
        <v>0</v>
      </c>
      <c r="E815">
        <v>31</v>
      </c>
      <c r="F815" s="8">
        <f t="shared" si="12"/>
        <v>0</v>
      </c>
    </row>
    <row r="816" spans="1:6">
      <c r="A816" s="1">
        <v>45370</v>
      </c>
      <c r="B816" s="16">
        <v>45352</v>
      </c>
      <c r="C816" s="8">
        <f>IFERROR(LOOKUP(2,1/((Vencimentos!$B$8:$B$37&lt;=A816)*(Vencimentos!$B$8:$B$37&lt;&gt;"")*(Vencimentos!$C$8:$C$37&lt;&gt;"")),Vencimentos!$C$8:$C$37),0)</f>
        <v>0</v>
      </c>
      <c r="D816" s="10">
        <f>MAX(IF(AND(ISNUMBER(Formações!$C$8),A816&gt;=Formações!$C$8),Formações!$B$8,0),IF(AND(ISNUMBER(Formações!$C$9),A816&gt;=Formações!$C$9),Formações!$B$9,0),IF(AND(ISNUMBER(Formações!$C$10),A816&gt;=Formações!$C$10),Formações!$B$10,0),IF(AND(ISNUMBER(Formações!$C$11),A816&gt;=Formações!$C$11),Formações!$B$11,0),IF(AND(ISNUMBER(Formações!$C$12),A816&gt;=Formações!$C$12),Formações!$B$12,0))</f>
        <v>0</v>
      </c>
      <c r="E816">
        <v>31</v>
      </c>
      <c r="F816" s="8">
        <f t="shared" si="12"/>
        <v>0</v>
      </c>
    </row>
    <row r="817" spans="1:6">
      <c r="A817" s="1">
        <v>45371</v>
      </c>
      <c r="B817" s="16">
        <v>45352</v>
      </c>
      <c r="C817" s="8">
        <f>IFERROR(LOOKUP(2,1/((Vencimentos!$B$8:$B$37&lt;=A817)*(Vencimentos!$B$8:$B$37&lt;&gt;"")*(Vencimentos!$C$8:$C$37&lt;&gt;"")),Vencimentos!$C$8:$C$37),0)</f>
        <v>0</v>
      </c>
      <c r="D817" s="10">
        <f>MAX(IF(AND(ISNUMBER(Formações!$C$8),A817&gt;=Formações!$C$8),Formações!$B$8,0),IF(AND(ISNUMBER(Formações!$C$9),A817&gt;=Formações!$C$9),Formações!$B$9,0),IF(AND(ISNUMBER(Formações!$C$10),A817&gt;=Formações!$C$10),Formações!$B$10,0),IF(AND(ISNUMBER(Formações!$C$11),A817&gt;=Formações!$C$11),Formações!$B$11,0),IF(AND(ISNUMBER(Formações!$C$12),A817&gt;=Formações!$C$12),Formações!$B$12,0))</f>
        <v>0</v>
      </c>
      <c r="E817">
        <v>31</v>
      </c>
      <c r="F817" s="8">
        <f t="shared" si="12"/>
        <v>0</v>
      </c>
    </row>
    <row r="818" spans="1:6">
      <c r="A818" s="1">
        <v>45372</v>
      </c>
      <c r="B818" s="16">
        <v>45352</v>
      </c>
      <c r="C818" s="8">
        <f>IFERROR(LOOKUP(2,1/((Vencimentos!$B$8:$B$37&lt;=A818)*(Vencimentos!$B$8:$B$37&lt;&gt;"")*(Vencimentos!$C$8:$C$37&lt;&gt;"")),Vencimentos!$C$8:$C$37),0)</f>
        <v>0</v>
      </c>
      <c r="D818" s="10">
        <f>MAX(IF(AND(ISNUMBER(Formações!$C$8),A818&gt;=Formações!$C$8),Formações!$B$8,0),IF(AND(ISNUMBER(Formações!$C$9),A818&gt;=Formações!$C$9),Formações!$B$9,0),IF(AND(ISNUMBER(Formações!$C$10),A818&gt;=Formações!$C$10),Formações!$B$10,0),IF(AND(ISNUMBER(Formações!$C$11),A818&gt;=Formações!$C$11),Formações!$B$11,0),IF(AND(ISNUMBER(Formações!$C$12),A818&gt;=Formações!$C$12),Formações!$B$12,0))</f>
        <v>0</v>
      </c>
      <c r="E818">
        <v>31</v>
      </c>
      <c r="F818" s="8">
        <f t="shared" si="12"/>
        <v>0</v>
      </c>
    </row>
    <row r="819" spans="1:6">
      <c r="A819" s="1">
        <v>45373</v>
      </c>
      <c r="B819" s="16">
        <v>45352</v>
      </c>
      <c r="C819" s="8">
        <f>IFERROR(LOOKUP(2,1/((Vencimentos!$B$8:$B$37&lt;=A819)*(Vencimentos!$B$8:$B$37&lt;&gt;"")*(Vencimentos!$C$8:$C$37&lt;&gt;"")),Vencimentos!$C$8:$C$37),0)</f>
        <v>0</v>
      </c>
      <c r="D819" s="10">
        <f>MAX(IF(AND(ISNUMBER(Formações!$C$8),A819&gt;=Formações!$C$8),Formações!$B$8,0),IF(AND(ISNUMBER(Formações!$C$9),A819&gt;=Formações!$C$9),Formações!$B$9,0),IF(AND(ISNUMBER(Formações!$C$10),A819&gt;=Formações!$C$10),Formações!$B$10,0),IF(AND(ISNUMBER(Formações!$C$11),A819&gt;=Formações!$C$11),Formações!$B$11,0),IF(AND(ISNUMBER(Formações!$C$12),A819&gt;=Formações!$C$12),Formações!$B$12,0))</f>
        <v>0</v>
      </c>
      <c r="E819">
        <v>31</v>
      </c>
      <c r="F819" s="8">
        <f t="shared" si="12"/>
        <v>0</v>
      </c>
    </row>
    <row r="820" spans="1:6">
      <c r="A820" s="1">
        <v>45374</v>
      </c>
      <c r="B820" s="16">
        <v>45352</v>
      </c>
      <c r="C820" s="8">
        <f>IFERROR(LOOKUP(2,1/((Vencimentos!$B$8:$B$37&lt;=A820)*(Vencimentos!$B$8:$B$37&lt;&gt;"")*(Vencimentos!$C$8:$C$37&lt;&gt;"")),Vencimentos!$C$8:$C$37),0)</f>
        <v>0</v>
      </c>
      <c r="D820" s="10">
        <f>MAX(IF(AND(ISNUMBER(Formações!$C$8),A820&gt;=Formações!$C$8),Formações!$B$8,0),IF(AND(ISNUMBER(Formações!$C$9),A820&gt;=Formações!$C$9),Formações!$B$9,0),IF(AND(ISNUMBER(Formações!$C$10),A820&gt;=Formações!$C$10),Formações!$B$10,0),IF(AND(ISNUMBER(Formações!$C$11),A820&gt;=Formações!$C$11),Formações!$B$11,0),IF(AND(ISNUMBER(Formações!$C$12),A820&gt;=Formações!$C$12),Formações!$B$12,0))</f>
        <v>0</v>
      </c>
      <c r="E820">
        <v>31</v>
      </c>
      <c r="F820" s="8">
        <f t="shared" si="12"/>
        <v>0</v>
      </c>
    </row>
    <row r="821" spans="1:6">
      <c r="A821" s="1">
        <v>45375</v>
      </c>
      <c r="B821" s="16">
        <v>45352</v>
      </c>
      <c r="C821" s="8">
        <f>IFERROR(LOOKUP(2,1/((Vencimentos!$B$8:$B$37&lt;=A821)*(Vencimentos!$B$8:$B$37&lt;&gt;"")*(Vencimentos!$C$8:$C$37&lt;&gt;"")),Vencimentos!$C$8:$C$37),0)</f>
        <v>0</v>
      </c>
      <c r="D821" s="10">
        <f>MAX(IF(AND(ISNUMBER(Formações!$C$8),A821&gt;=Formações!$C$8),Formações!$B$8,0),IF(AND(ISNUMBER(Formações!$C$9),A821&gt;=Formações!$C$9),Formações!$B$9,0),IF(AND(ISNUMBER(Formações!$C$10),A821&gt;=Formações!$C$10),Formações!$B$10,0),IF(AND(ISNUMBER(Formações!$C$11),A821&gt;=Formações!$C$11),Formações!$B$11,0),IF(AND(ISNUMBER(Formações!$C$12),A821&gt;=Formações!$C$12),Formações!$B$12,0))</f>
        <v>0</v>
      </c>
      <c r="E821">
        <v>31</v>
      </c>
      <c r="F821" s="8">
        <f t="shared" si="12"/>
        <v>0</v>
      </c>
    </row>
    <row r="822" spans="1:6">
      <c r="A822" s="1">
        <v>45376</v>
      </c>
      <c r="B822" s="16">
        <v>45352</v>
      </c>
      <c r="C822" s="8">
        <f>IFERROR(LOOKUP(2,1/((Vencimentos!$B$8:$B$37&lt;=A822)*(Vencimentos!$B$8:$B$37&lt;&gt;"")*(Vencimentos!$C$8:$C$37&lt;&gt;"")),Vencimentos!$C$8:$C$37),0)</f>
        <v>0</v>
      </c>
      <c r="D822" s="10">
        <f>MAX(IF(AND(ISNUMBER(Formações!$C$8),A822&gt;=Formações!$C$8),Formações!$B$8,0),IF(AND(ISNUMBER(Formações!$C$9),A822&gt;=Formações!$C$9),Formações!$B$9,0),IF(AND(ISNUMBER(Formações!$C$10),A822&gt;=Formações!$C$10),Formações!$B$10,0),IF(AND(ISNUMBER(Formações!$C$11),A822&gt;=Formações!$C$11),Formações!$B$11,0),IF(AND(ISNUMBER(Formações!$C$12),A822&gt;=Formações!$C$12),Formações!$B$12,0))</f>
        <v>0</v>
      </c>
      <c r="E822">
        <v>31</v>
      </c>
      <c r="F822" s="8">
        <f t="shared" si="12"/>
        <v>0</v>
      </c>
    </row>
    <row r="823" spans="1:6">
      <c r="A823" s="1">
        <v>45377</v>
      </c>
      <c r="B823" s="16">
        <v>45352</v>
      </c>
      <c r="C823" s="8">
        <f>IFERROR(LOOKUP(2,1/((Vencimentos!$B$8:$B$37&lt;=A823)*(Vencimentos!$B$8:$B$37&lt;&gt;"")*(Vencimentos!$C$8:$C$37&lt;&gt;"")),Vencimentos!$C$8:$C$37),0)</f>
        <v>0</v>
      </c>
      <c r="D823" s="10">
        <f>MAX(IF(AND(ISNUMBER(Formações!$C$8),A823&gt;=Formações!$C$8),Formações!$B$8,0),IF(AND(ISNUMBER(Formações!$C$9),A823&gt;=Formações!$C$9),Formações!$B$9,0),IF(AND(ISNUMBER(Formações!$C$10),A823&gt;=Formações!$C$10),Formações!$B$10,0),IF(AND(ISNUMBER(Formações!$C$11),A823&gt;=Formações!$C$11),Formações!$B$11,0),IF(AND(ISNUMBER(Formações!$C$12),A823&gt;=Formações!$C$12),Formações!$B$12,0))</f>
        <v>0</v>
      </c>
      <c r="E823">
        <v>31</v>
      </c>
      <c r="F823" s="8">
        <f t="shared" si="12"/>
        <v>0</v>
      </c>
    </row>
    <row r="824" spans="1:6">
      <c r="A824" s="1">
        <v>45378</v>
      </c>
      <c r="B824" s="16">
        <v>45352</v>
      </c>
      <c r="C824" s="8">
        <f>IFERROR(LOOKUP(2,1/((Vencimentos!$B$8:$B$37&lt;=A824)*(Vencimentos!$B$8:$B$37&lt;&gt;"")*(Vencimentos!$C$8:$C$37&lt;&gt;"")),Vencimentos!$C$8:$C$37),0)</f>
        <v>0</v>
      </c>
      <c r="D824" s="10">
        <f>MAX(IF(AND(ISNUMBER(Formações!$C$8),A824&gt;=Formações!$C$8),Formações!$B$8,0),IF(AND(ISNUMBER(Formações!$C$9),A824&gt;=Formações!$C$9),Formações!$B$9,0),IF(AND(ISNUMBER(Formações!$C$10),A824&gt;=Formações!$C$10),Formações!$B$10,0),IF(AND(ISNUMBER(Formações!$C$11),A824&gt;=Formações!$C$11),Formações!$B$11,0),IF(AND(ISNUMBER(Formações!$C$12),A824&gt;=Formações!$C$12),Formações!$B$12,0))</f>
        <v>0</v>
      </c>
      <c r="E824">
        <v>31</v>
      </c>
      <c r="F824" s="8">
        <f t="shared" si="12"/>
        <v>0</v>
      </c>
    </row>
    <row r="825" spans="1:6">
      <c r="A825" s="1">
        <v>45379</v>
      </c>
      <c r="B825" s="16">
        <v>45352</v>
      </c>
      <c r="C825" s="8">
        <f>IFERROR(LOOKUP(2,1/((Vencimentos!$B$8:$B$37&lt;=A825)*(Vencimentos!$B$8:$B$37&lt;&gt;"")*(Vencimentos!$C$8:$C$37&lt;&gt;"")),Vencimentos!$C$8:$C$37),0)</f>
        <v>0</v>
      </c>
      <c r="D825" s="10">
        <f>MAX(IF(AND(ISNUMBER(Formações!$C$8),A825&gt;=Formações!$C$8),Formações!$B$8,0),IF(AND(ISNUMBER(Formações!$C$9),A825&gt;=Formações!$C$9),Formações!$B$9,0),IF(AND(ISNUMBER(Formações!$C$10),A825&gt;=Formações!$C$10),Formações!$B$10,0),IF(AND(ISNUMBER(Formações!$C$11),A825&gt;=Formações!$C$11),Formações!$B$11,0),IF(AND(ISNUMBER(Formações!$C$12),A825&gt;=Formações!$C$12),Formações!$B$12,0))</f>
        <v>0</v>
      </c>
      <c r="E825">
        <v>31</v>
      </c>
      <c r="F825" s="8">
        <f t="shared" si="12"/>
        <v>0</v>
      </c>
    </row>
    <row r="826" spans="1:6">
      <c r="A826" s="1">
        <v>45380</v>
      </c>
      <c r="B826" s="16">
        <v>45352</v>
      </c>
      <c r="C826" s="8">
        <f>IFERROR(LOOKUP(2,1/((Vencimentos!$B$8:$B$37&lt;=A826)*(Vencimentos!$B$8:$B$37&lt;&gt;"")*(Vencimentos!$C$8:$C$37&lt;&gt;"")),Vencimentos!$C$8:$C$37),0)</f>
        <v>0</v>
      </c>
      <c r="D826" s="10">
        <f>MAX(IF(AND(ISNUMBER(Formações!$C$8),A826&gt;=Formações!$C$8),Formações!$B$8,0),IF(AND(ISNUMBER(Formações!$C$9),A826&gt;=Formações!$C$9),Formações!$B$9,0),IF(AND(ISNUMBER(Formações!$C$10),A826&gt;=Formações!$C$10),Formações!$B$10,0),IF(AND(ISNUMBER(Formações!$C$11),A826&gt;=Formações!$C$11),Formações!$B$11,0),IF(AND(ISNUMBER(Formações!$C$12),A826&gt;=Formações!$C$12),Formações!$B$12,0))</f>
        <v>0</v>
      </c>
      <c r="E826">
        <v>31</v>
      </c>
      <c r="F826" s="8">
        <f t="shared" si="12"/>
        <v>0</v>
      </c>
    </row>
    <row r="827" spans="1:6">
      <c r="A827" s="1">
        <v>45381</v>
      </c>
      <c r="B827" s="16">
        <v>45352</v>
      </c>
      <c r="C827" s="8">
        <f>IFERROR(LOOKUP(2,1/((Vencimentos!$B$8:$B$37&lt;=A827)*(Vencimentos!$B$8:$B$37&lt;&gt;"")*(Vencimentos!$C$8:$C$37&lt;&gt;"")),Vencimentos!$C$8:$C$37),0)</f>
        <v>0</v>
      </c>
      <c r="D827" s="10">
        <f>MAX(IF(AND(ISNUMBER(Formações!$C$8),A827&gt;=Formações!$C$8),Formações!$B$8,0),IF(AND(ISNUMBER(Formações!$C$9),A827&gt;=Formações!$C$9),Formações!$B$9,0),IF(AND(ISNUMBER(Formações!$C$10),A827&gt;=Formações!$C$10),Formações!$B$10,0),IF(AND(ISNUMBER(Formações!$C$11),A827&gt;=Formações!$C$11),Formações!$B$11,0),IF(AND(ISNUMBER(Formações!$C$12),A827&gt;=Formações!$C$12),Formações!$B$12,0))</f>
        <v>0</v>
      </c>
      <c r="E827">
        <v>31</v>
      </c>
      <c r="F827" s="8">
        <f t="shared" si="12"/>
        <v>0</v>
      </c>
    </row>
    <row r="828" spans="1:6">
      <c r="A828" s="1">
        <v>45382</v>
      </c>
      <c r="B828" s="16">
        <v>45352</v>
      </c>
      <c r="C828" s="8">
        <f>IFERROR(LOOKUP(2,1/((Vencimentos!$B$8:$B$37&lt;=A828)*(Vencimentos!$B$8:$B$37&lt;&gt;"")*(Vencimentos!$C$8:$C$37&lt;&gt;"")),Vencimentos!$C$8:$C$37),0)</f>
        <v>0</v>
      </c>
      <c r="D828" s="10">
        <f>MAX(IF(AND(ISNUMBER(Formações!$C$8),A828&gt;=Formações!$C$8),Formações!$B$8,0),IF(AND(ISNUMBER(Formações!$C$9),A828&gt;=Formações!$C$9),Formações!$B$9,0),IF(AND(ISNUMBER(Formações!$C$10),A828&gt;=Formações!$C$10),Formações!$B$10,0),IF(AND(ISNUMBER(Formações!$C$11),A828&gt;=Formações!$C$11),Formações!$B$11,0),IF(AND(ISNUMBER(Formações!$C$12),A828&gt;=Formações!$C$12),Formações!$B$12,0))</f>
        <v>0</v>
      </c>
      <c r="E828">
        <v>31</v>
      </c>
      <c r="F828" s="8">
        <f t="shared" si="12"/>
        <v>0</v>
      </c>
    </row>
    <row r="829" spans="1:6">
      <c r="A829" s="1">
        <v>45383</v>
      </c>
      <c r="B829" s="16">
        <v>45383</v>
      </c>
      <c r="C829" s="8">
        <f>IFERROR(LOOKUP(2,1/((Vencimentos!$B$8:$B$37&lt;=A829)*(Vencimentos!$B$8:$B$37&lt;&gt;"")*(Vencimentos!$C$8:$C$37&lt;&gt;"")),Vencimentos!$C$8:$C$37),0)</f>
        <v>0</v>
      </c>
      <c r="D829" s="10">
        <f>MAX(IF(AND(ISNUMBER(Formações!$C$8),A829&gt;=Formações!$C$8),Formações!$B$8,0),IF(AND(ISNUMBER(Formações!$C$9),A829&gt;=Formações!$C$9),Formações!$B$9,0),IF(AND(ISNUMBER(Formações!$C$10),A829&gt;=Formações!$C$10),Formações!$B$10,0),IF(AND(ISNUMBER(Formações!$C$11),A829&gt;=Formações!$C$11),Formações!$B$11,0),IF(AND(ISNUMBER(Formações!$C$12),A829&gt;=Formações!$C$12),Formações!$B$12,0))</f>
        <v>0</v>
      </c>
      <c r="E829">
        <v>30</v>
      </c>
      <c r="F829" s="8">
        <f t="shared" si="12"/>
        <v>0</v>
      </c>
    </row>
    <row r="830" spans="1:6">
      <c r="A830" s="1">
        <v>45384</v>
      </c>
      <c r="B830" s="16">
        <v>45383</v>
      </c>
      <c r="C830" s="8">
        <f>IFERROR(LOOKUP(2,1/((Vencimentos!$B$8:$B$37&lt;=A830)*(Vencimentos!$B$8:$B$37&lt;&gt;"")*(Vencimentos!$C$8:$C$37&lt;&gt;"")),Vencimentos!$C$8:$C$37),0)</f>
        <v>0</v>
      </c>
      <c r="D830" s="10">
        <f>MAX(IF(AND(ISNUMBER(Formações!$C$8),A830&gt;=Formações!$C$8),Formações!$B$8,0),IF(AND(ISNUMBER(Formações!$C$9),A830&gt;=Formações!$C$9),Formações!$B$9,0),IF(AND(ISNUMBER(Formações!$C$10),A830&gt;=Formações!$C$10),Formações!$B$10,0),IF(AND(ISNUMBER(Formações!$C$11),A830&gt;=Formações!$C$11),Formações!$B$11,0),IF(AND(ISNUMBER(Formações!$C$12),A830&gt;=Formações!$C$12),Formações!$B$12,0))</f>
        <v>0</v>
      </c>
      <c r="E830">
        <v>30</v>
      </c>
      <c r="F830" s="8">
        <f t="shared" si="12"/>
        <v>0</v>
      </c>
    </row>
    <row r="831" spans="1:6">
      <c r="A831" s="1">
        <v>45385</v>
      </c>
      <c r="B831" s="16">
        <v>45383</v>
      </c>
      <c r="C831" s="8">
        <f>IFERROR(LOOKUP(2,1/((Vencimentos!$B$8:$B$37&lt;=A831)*(Vencimentos!$B$8:$B$37&lt;&gt;"")*(Vencimentos!$C$8:$C$37&lt;&gt;"")),Vencimentos!$C$8:$C$37),0)</f>
        <v>0</v>
      </c>
      <c r="D831" s="10">
        <f>MAX(IF(AND(ISNUMBER(Formações!$C$8),A831&gt;=Formações!$C$8),Formações!$B$8,0),IF(AND(ISNUMBER(Formações!$C$9),A831&gt;=Formações!$C$9),Formações!$B$9,0),IF(AND(ISNUMBER(Formações!$C$10),A831&gt;=Formações!$C$10),Formações!$B$10,0),IF(AND(ISNUMBER(Formações!$C$11),A831&gt;=Formações!$C$11),Formações!$B$11,0),IF(AND(ISNUMBER(Formações!$C$12),A831&gt;=Formações!$C$12),Formações!$B$12,0))</f>
        <v>0</v>
      </c>
      <c r="E831">
        <v>30</v>
      </c>
      <c r="F831" s="8">
        <f t="shared" si="12"/>
        <v>0</v>
      </c>
    </row>
    <row r="832" spans="1:6">
      <c r="A832" s="1">
        <v>45386</v>
      </c>
      <c r="B832" s="16">
        <v>45383</v>
      </c>
      <c r="C832" s="8">
        <f>IFERROR(LOOKUP(2,1/((Vencimentos!$B$8:$B$37&lt;=A832)*(Vencimentos!$B$8:$B$37&lt;&gt;"")*(Vencimentos!$C$8:$C$37&lt;&gt;"")),Vencimentos!$C$8:$C$37),0)</f>
        <v>0</v>
      </c>
      <c r="D832" s="10">
        <f>MAX(IF(AND(ISNUMBER(Formações!$C$8),A832&gt;=Formações!$C$8),Formações!$B$8,0),IF(AND(ISNUMBER(Formações!$C$9),A832&gt;=Formações!$C$9),Formações!$B$9,0),IF(AND(ISNUMBER(Formações!$C$10),A832&gt;=Formações!$C$10),Formações!$B$10,0),IF(AND(ISNUMBER(Formações!$C$11),A832&gt;=Formações!$C$11),Formações!$B$11,0),IF(AND(ISNUMBER(Formações!$C$12),A832&gt;=Formações!$C$12),Formações!$B$12,0))</f>
        <v>0</v>
      </c>
      <c r="E832">
        <v>30</v>
      </c>
      <c r="F832" s="8">
        <f t="shared" si="12"/>
        <v>0</v>
      </c>
    </row>
    <row r="833" spans="1:6">
      <c r="A833" s="1">
        <v>45387</v>
      </c>
      <c r="B833" s="16">
        <v>45383</v>
      </c>
      <c r="C833" s="8">
        <f>IFERROR(LOOKUP(2,1/((Vencimentos!$B$8:$B$37&lt;=A833)*(Vencimentos!$B$8:$B$37&lt;&gt;"")*(Vencimentos!$C$8:$C$37&lt;&gt;"")),Vencimentos!$C$8:$C$37),0)</f>
        <v>0</v>
      </c>
      <c r="D833" s="10">
        <f>MAX(IF(AND(ISNUMBER(Formações!$C$8),A833&gt;=Formações!$C$8),Formações!$B$8,0),IF(AND(ISNUMBER(Formações!$C$9),A833&gt;=Formações!$C$9),Formações!$B$9,0),IF(AND(ISNUMBER(Formações!$C$10),A833&gt;=Formações!$C$10),Formações!$B$10,0),IF(AND(ISNUMBER(Formações!$C$11),A833&gt;=Formações!$C$11),Formações!$B$11,0),IF(AND(ISNUMBER(Formações!$C$12),A833&gt;=Formações!$C$12),Formações!$B$12,0))</f>
        <v>0</v>
      </c>
      <c r="E833">
        <v>30</v>
      </c>
      <c r="F833" s="8">
        <f t="shared" si="12"/>
        <v>0</v>
      </c>
    </row>
    <row r="834" spans="1:6">
      <c r="A834" s="1">
        <v>45388</v>
      </c>
      <c r="B834" s="16">
        <v>45383</v>
      </c>
      <c r="C834" s="8">
        <f>IFERROR(LOOKUP(2,1/((Vencimentos!$B$8:$B$37&lt;=A834)*(Vencimentos!$B$8:$B$37&lt;&gt;"")*(Vencimentos!$C$8:$C$37&lt;&gt;"")),Vencimentos!$C$8:$C$37),0)</f>
        <v>0</v>
      </c>
      <c r="D834" s="10">
        <f>MAX(IF(AND(ISNUMBER(Formações!$C$8),A834&gt;=Formações!$C$8),Formações!$B$8,0),IF(AND(ISNUMBER(Formações!$C$9),A834&gt;=Formações!$C$9),Formações!$B$9,0),IF(AND(ISNUMBER(Formações!$C$10),A834&gt;=Formações!$C$10),Formações!$B$10,0),IF(AND(ISNUMBER(Formações!$C$11),A834&gt;=Formações!$C$11),Formações!$B$11,0),IF(AND(ISNUMBER(Formações!$C$12),A834&gt;=Formações!$C$12),Formações!$B$12,0))</f>
        <v>0</v>
      </c>
      <c r="E834">
        <v>30</v>
      </c>
      <c r="F834" s="8">
        <f t="shared" si="12"/>
        <v>0</v>
      </c>
    </row>
    <row r="835" spans="1:6">
      <c r="A835" s="1">
        <v>45389</v>
      </c>
      <c r="B835" s="16">
        <v>45383</v>
      </c>
      <c r="C835" s="8">
        <f>IFERROR(LOOKUP(2,1/((Vencimentos!$B$8:$B$37&lt;=A835)*(Vencimentos!$B$8:$B$37&lt;&gt;"")*(Vencimentos!$C$8:$C$37&lt;&gt;"")),Vencimentos!$C$8:$C$37),0)</f>
        <v>0</v>
      </c>
      <c r="D835" s="10">
        <f>MAX(IF(AND(ISNUMBER(Formações!$C$8),A835&gt;=Formações!$C$8),Formações!$B$8,0),IF(AND(ISNUMBER(Formações!$C$9),A835&gt;=Formações!$C$9),Formações!$B$9,0),IF(AND(ISNUMBER(Formações!$C$10),A835&gt;=Formações!$C$10),Formações!$B$10,0),IF(AND(ISNUMBER(Formações!$C$11),A835&gt;=Formações!$C$11),Formações!$B$11,0),IF(AND(ISNUMBER(Formações!$C$12),A835&gt;=Formações!$C$12),Formações!$B$12,0))</f>
        <v>0</v>
      </c>
      <c r="E835">
        <v>30</v>
      </c>
      <c r="F835" s="8">
        <f t="shared" si="12"/>
        <v>0</v>
      </c>
    </row>
    <row r="836" spans="1:6">
      <c r="A836" s="1">
        <v>45390</v>
      </c>
      <c r="B836" s="16">
        <v>45383</v>
      </c>
      <c r="C836" s="8">
        <f>IFERROR(LOOKUP(2,1/((Vencimentos!$B$8:$B$37&lt;=A836)*(Vencimentos!$B$8:$B$37&lt;&gt;"")*(Vencimentos!$C$8:$C$37&lt;&gt;"")),Vencimentos!$C$8:$C$37),0)</f>
        <v>0</v>
      </c>
      <c r="D836" s="10">
        <f>MAX(IF(AND(ISNUMBER(Formações!$C$8),A836&gt;=Formações!$C$8),Formações!$B$8,0),IF(AND(ISNUMBER(Formações!$C$9),A836&gt;=Formações!$C$9),Formações!$B$9,0),IF(AND(ISNUMBER(Formações!$C$10),A836&gt;=Formações!$C$10),Formações!$B$10,0),IF(AND(ISNUMBER(Formações!$C$11),A836&gt;=Formações!$C$11),Formações!$B$11,0),IF(AND(ISNUMBER(Formações!$C$12),A836&gt;=Formações!$C$12),Formações!$B$12,0))</f>
        <v>0</v>
      </c>
      <c r="E836">
        <v>30</v>
      </c>
      <c r="F836" s="8">
        <f t="shared" si="12"/>
        <v>0</v>
      </c>
    </row>
    <row r="837" spans="1:6">
      <c r="A837" s="1">
        <v>45391</v>
      </c>
      <c r="B837" s="16">
        <v>45383</v>
      </c>
      <c r="C837" s="8">
        <f>IFERROR(LOOKUP(2,1/((Vencimentos!$B$8:$B$37&lt;=A837)*(Vencimentos!$B$8:$B$37&lt;&gt;"")*(Vencimentos!$C$8:$C$37&lt;&gt;"")),Vencimentos!$C$8:$C$37),0)</f>
        <v>0</v>
      </c>
      <c r="D837" s="10">
        <f>MAX(IF(AND(ISNUMBER(Formações!$C$8),A837&gt;=Formações!$C$8),Formações!$B$8,0),IF(AND(ISNUMBER(Formações!$C$9),A837&gt;=Formações!$C$9),Formações!$B$9,0),IF(AND(ISNUMBER(Formações!$C$10),A837&gt;=Formações!$C$10),Formações!$B$10,0),IF(AND(ISNUMBER(Formações!$C$11),A837&gt;=Formações!$C$11),Formações!$B$11,0),IF(AND(ISNUMBER(Formações!$C$12),A837&gt;=Formações!$C$12),Formações!$B$12,0))</f>
        <v>0</v>
      </c>
      <c r="E837">
        <v>30</v>
      </c>
      <c r="F837" s="8">
        <f t="shared" si="12"/>
        <v>0</v>
      </c>
    </row>
    <row r="838" spans="1:6">
      <c r="A838" s="1">
        <v>45392</v>
      </c>
      <c r="B838" s="16">
        <v>45383</v>
      </c>
      <c r="C838" s="8">
        <f>IFERROR(LOOKUP(2,1/((Vencimentos!$B$8:$B$37&lt;=A838)*(Vencimentos!$B$8:$B$37&lt;&gt;"")*(Vencimentos!$C$8:$C$37&lt;&gt;"")),Vencimentos!$C$8:$C$37),0)</f>
        <v>0</v>
      </c>
      <c r="D838" s="10">
        <f>MAX(IF(AND(ISNUMBER(Formações!$C$8),A838&gt;=Formações!$C$8),Formações!$B$8,0),IF(AND(ISNUMBER(Formações!$C$9),A838&gt;=Formações!$C$9),Formações!$B$9,0),IF(AND(ISNUMBER(Formações!$C$10),A838&gt;=Formações!$C$10),Formações!$B$10,0),IF(AND(ISNUMBER(Formações!$C$11),A838&gt;=Formações!$C$11),Formações!$B$11,0),IF(AND(ISNUMBER(Formações!$C$12),A838&gt;=Formações!$C$12),Formações!$B$12,0))</f>
        <v>0</v>
      </c>
      <c r="E838">
        <v>30</v>
      </c>
      <c r="F838" s="8">
        <f t="shared" si="12"/>
        <v>0</v>
      </c>
    </row>
    <row r="839" spans="1:6">
      <c r="A839" s="1">
        <v>45393</v>
      </c>
      <c r="B839" s="16">
        <v>45383</v>
      </c>
      <c r="C839" s="8">
        <f>IFERROR(LOOKUP(2,1/((Vencimentos!$B$8:$B$37&lt;=A839)*(Vencimentos!$B$8:$B$37&lt;&gt;"")*(Vencimentos!$C$8:$C$37&lt;&gt;"")),Vencimentos!$C$8:$C$37),0)</f>
        <v>0</v>
      </c>
      <c r="D839" s="10">
        <f>MAX(IF(AND(ISNUMBER(Formações!$C$8),A839&gt;=Formações!$C$8),Formações!$B$8,0),IF(AND(ISNUMBER(Formações!$C$9),A839&gt;=Formações!$C$9),Formações!$B$9,0),IF(AND(ISNUMBER(Formações!$C$10),A839&gt;=Formações!$C$10),Formações!$B$10,0),IF(AND(ISNUMBER(Formações!$C$11),A839&gt;=Formações!$C$11),Formações!$B$11,0),IF(AND(ISNUMBER(Formações!$C$12),A839&gt;=Formações!$C$12),Formações!$B$12,0))</f>
        <v>0</v>
      </c>
      <c r="E839">
        <v>30</v>
      </c>
      <c r="F839" s="8">
        <f t="shared" si="12"/>
        <v>0</v>
      </c>
    </row>
    <row r="840" spans="1:6">
      <c r="A840" s="1">
        <v>45394</v>
      </c>
      <c r="B840" s="16">
        <v>45383</v>
      </c>
      <c r="C840" s="8">
        <f>IFERROR(LOOKUP(2,1/((Vencimentos!$B$8:$B$37&lt;=A840)*(Vencimentos!$B$8:$B$37&lt;&gt;"")*(Vencimentos!$C$8:$C$37&lt;&gt;"")),Vencimentos!$C$8:$C$37),0)</f>
        <v>0</v>
      </c>
      <c r="D840" s="10">
        <f>MAX(IF(AND(ISNUMBER(Formações!$C$8),A840&gt;=Formações!$C$8),Formações!$B$8,0),IF(AND(ISNUMBER(Formações!$C$9),A840&gt;=Formações!$C$9),Formações!$B$9,0),IF(AND(ISNUMBER(Formações!$C$10),A840&gt;=Formações!$C$10),Formações!$B$10,0),IF(AND(ISNUMBER(Formações!$C$11),A840&gt;=Formações!$C$11),Formações!$B$11,0),IF(AND(ISNUMBER(Formações!$C$12),A840&gt;=Formações!$C$12),Formações!$B$12,0))</f>
        <v>0</v>
      </c>
      <c r="E840">
        <v>30</v>
      </c>
      <c r="F840" s="8">
        <f t="shared" ref="F840:F903" si="13">IF(OR(C840&lt;=0,D840&lt;=0),0,C840*D840/E840)</f>
        <v>0</v>
      </c>
    </row>
    <row r="841" spans="1:6">
      <c r="A841" s="1">
        <v>45395</v>
      </c>
      <c r="B841" s="16">
        <v>45383</v>
      </c>
      <c r="C841" s="8">
        <f>IFERROR(LOOKUP(2,1/((Vencimentos!$B$8:$B$37&lt;=A841)*(Vencimentos!$B$8:$B$37&lt;&gt;"")*(Vencimentos!$C$8:$C$37&lt;&gt;"")),Vencimentos!$C$8:$C$37),0)</f>
        <v>0</v>
      </c>
      <c r="D841" s="10">
        <f>MAX(IF(AND(ISNUMBER(Formações!$C$8),A841&gt;=Formações!$C$8),Formações!$B$8,0),IF(AND(ISNUMBER(Formações!$C$9),A841&gt;=Formações!$C$9),Formações!$B$9,0),IF(AND(ISNUMBER(Formações!$C$10),A841&gt;=Formações!$C$10),Formações!$B$10,0),IF(AND(ISNUMBER(Formações!$C$11),A841&gt;=Formações!$C$11),Formações!$B$11,0),IF(AND(ISNUMBER(Formações!$C$12),A841&gt;=Formações!$C$12),Formações!$B$12,0))</f>
        <v>0</v>
      </c>
      <c r="E841">
        <v>30</v>
      </c>
      <c r="F841" s="8">
        <f t="shared" si="13"/>
        <v>0</v>
      </c>
    </row>
    <row r="842" spans="1:6">
      <c r="A842" s="1">
        <v>45396</v>
      </c>
      <c r="B842" s="16">
        <v>45383</v>
      </c>
      <c r="C842" s="8">
        <f>IFERROR(LOOKUP(2,1/((Vencimentos!$B$8:$B$37&lt;=A842)*(Vencimentos!$B$8:$B$37&lt;&gt;"")*(Vencimentos!$C$8:$C$37&lt;&gt;"")),Vencimentos!$C$8:$C$37),0)</f>
        <v>0</v>
      </c>
      <c r="D842" s="10">
        <f>MAX(IF(AND(ISNUMBER(Formações!$C$8),A842&gt;=Formações!$C$8),Formações!$B$8,0),IF(AND(ISNUMBER(Formações!$C$9),A842&gt;=Formações!$C$9),Formações!$B$9,0),IF(AND(ISNUMBER(Formações!$C$10),A842&gt;=Formações!$C$10),Formações!$B$10,0),IF(AND(ISNUMBER(Formações!$C$11),A842&gt;=Formações!$C$11),Formações!$B$11,0),IF(AND(ISNUMBER(Formações!$C$12),A842&gt;=Formações!$C$12),Formações!$B$12,0))</f>
        <v>0</v>
      </c>
      <c r="E842">
        <v>30</v>
      </c>
      <c r="F842" s="8">
        <f t="shared" si="13"/>
        <v>0</v>
      </c>
    </row>
    <row r="843" spans="1:6">
      <c r="A843" s="1">
        <v>45397</v>
      </c>
      <c r="B843" s="16">
        <v>45383</v>
      </c>
      <c r="C843" s="8">
        <f>IFERROR(LOOKUP(2,1/((Vencimentos!$B$8:$B$37&lt;=A843)*(Vencimentos!$B$8:$B$37&lt;&gt;"")*(Vencimentos!$C$8:$C$37&lt;&gt;"")),Vencimentos!$C$8:$C$37),0)</f>
        <v>0</v>
      </c>
      <c r="D843" s="10">
        <f>MAX(IF(AND(ISNUMBER(Formações!$C$8),A843&gt;=Formações!$C$8),Formações!$B$8,0),IF(AND(ISNUMBER(Formações!$C$9),A843&gt;=Formações!$C$9),Formações!$B$9,0),IF(AND(ISNUMBER(Formações!$C$10),A843&gt;=Formações!$C$10),Formações!$B$10,0),IF(AND(ISNUMBER(Formações!$C$11),A843&gt;=Formações!$C$11),Formações!$B$11,0),IF(AND(ISNUMBER(Formações!$C$12),A843&gt;=Formações!$C$12),Formações!$B$12,0))</f>
        <v>0</v>
      </c>
      <c r="E843">
        <v>30</v>
      </c>
      <c r="F843" s="8">
        <f t="shared" si="13"/>
        <v>0</v>
      </c>
    </row>
    <row r="844" spans="1:6">
      <c r="A844" s="1">
        <v>45398</v>
      </c>
      <c r="B844" s="16">
        <v>45383</v>
      </c>
      <c r="C844" s="8">
        <f>IFERROR(LOOKUP(2,1/((Vencimentos!$B$8:$B$37&lt;=A844)*(Vencimentos!$B$8:$B$37&lt;&gt;"")*(Vencimentos!$C$8:$C$37&lt;&gt;"")),Vencimentos!$C$8:$C$37),0)</f>
        <v>0</v>
      </c>
      <c r="D844" s="10">
        <f>MAX(IF(AND(ISNUMBER(Formações!$C$8),A844&gt;=Formações!$C$8),Formações!$B$8,0),IF(AND(ISNUMBER(Formações!$C$9),A844&gt;=Formações!$C$9),Formações!$B$9,0),IF(AND(ISNUMBER(Formações!$C$10),A844&gt;=Formações!$C$10),Formações!$B$10,0),IF(AND(ISNUMBER(Formações!$C$11),A844&gt;=Formações!$C$11),Formações!$B$11,0),IF(AND(ISNUMBER(Formações!$C$12),A844&gt;=Formações!$C$12),Formações!$B$12,0))</f>
        <v>0</v>
      </c>
      <c r="E844">
        <v>30</v>
      </c>
      <c r="F844" s="8">
        <f t="shared" si="13"/>
        <v>0</v>
      </c>
    </row>
    <row r="845" spans="1:6">
      <c r="A845" s="1">
        <v>45399</v>
      </c>
      <c r="B845" s="16">
        <v>45383</v>
      </c>
      <c r="C845" s="8">
        <f>IFERROR(LOOKUP(2,1/((Vencimentos!$B$8:$B$37&lt;=A845)*(Vencimentos!$B$8:$B$37&lt;&gt;"")*(Vencimentos!$C$8:$C$37&lt;&gt;"")),Vencimentos!$C$8:$C$37),0)</f>
        <v>0</v>
      </c>
      <c r="D845" s="10">
        <f>MAX(IF(AND(ISNUMBER(Formações!$C$8),A845&gt;=Formações!$C$8),Formações!$B$8,0),IF(AND(ISNUMBER(Formações!$C$9),A845&gt;=Formações!$C$9),Formações!$B$9,0),IF(AND(ISNUMBER(Formações!$C$10),A845&gt;=Formações!$C$10),Formações!$B$10,0),IF(AND(ISNUMBER(Formações!$C$11),A845&gt;=Formações!$C$11),Formações!$B$11,0),IF(AND(ISNUMBER(Formações!$C$12),A845&gt;=Formações!$C$12),Formações!$B$12,0))</f>
        <v>0</v>
      </c>
      <c r="E845">
        <v>30</v>
      </c>
      <c r="F845" s="8">
        <f t="shared" si="13"/>
        <v>0</v>
      </c>
    </row>
    <row r="846" spans="1:6">
      <c r="A846" s="1">
        <v>45400</v>
      </c>
      <c r="B846" s="16">
        <v>45383</v>
      </c>
      <c r="C846" s="8">
        <f>IFERROR(LOOKUP(2,1/((Vencimentos!$B$8:$B$37&lt;=A846)*(Vencimentos!$B$8:$B$37&lt;&gt;"")*(Vencimentos!$C$8:$C$37&lt;&gt;"")),Vencimentos!$C$8:$C$37),0)</f>
        <v>0</v>
      </c>
      <c r="D846" s="10">
        <f>MAX(IF(AND(ISNUMBER(Formações!$C$8),A846&gt;=Formações!$C$8),Formações!$B$8,0),IF(AND(ISNUMBER(Formações!$C$9),A846&gt;=Formações!$C$9),Formações!$B$9,0),IF(AND(ISNUMBER(Formações!$C$10),A846&gt;=Formações!$C$10),Formações!$B$10,0),IF(AND(ISNUMBER(Formações!$C$11),A846&gt;=Formações!$C$11),Formações!$B$11,0),IF(AND(ISNUMBER(Formações!$C$12),A846&gt;=Formações!$C$12),Formações!$B$12,0))</f>
        <v>0</v>
      </c>
      <c r="E846">
        <v>30</v>
      </c>
      <c r="F846" s="8">
        <f t="shared" si="13"/>
        <v>0</v>
      </c>
    </row>
    <row r="847" spans="1:6">
      <c r="A847" s="1">
        <v>45401</v>
      </c>
      <c r="B847" s="16">
        <v>45383</v>
      </c>
      <c r="C847" s="8">
        <f>IFERROR(LOOKUP(2,1/((Vencimentos!$B$8:$B$37&lt;=A847)*(Vencimentos!$B$8:$B$37&lt;&gt;"")*(Vencimentos!$C$8:$C$37&lt;&gt;"")),Vencimentos!$C$8:$C$37),0)</f>
        <v>0</v>
      </c>
      <c r="D847" s="10">
        <f>MAX(IF(AND(ISNUMBER(Formações!$C$8),A847&gt;=Formações!$C$8),Formações!$B$8,0),IF(AND(ISNUMBER(Formações!$C$9),A847&gt;=Formações!$C$9),Formações!$B$9,0),IF(AND(ISNUMBER(Formações!$C$10),A847&gt;=Formações!$C$10),Formações!$B$10,0),IF(AND(ISNUMBER(Formações!$C$11),A847&gt;=Formações!$C$11),Formações!$B$11,0),IF(AND(ISNUMBER(Formações!$C$12),A847&gt;=Formações!$C$12),Formações!$B$12,0))</f>
        <v>0</v>
      </c>
      <c r="E847">
        <v>30</v>
      </c>
      <c r="F847" s="8">
        <f t="shared" si="13"/>
        <v>0</v>
      </c>
    </row>
    <row r="848" spans="1:6">
      <c r="A848" s="1">
        <v>45402</v>
      </c>
      <c r="B848" s="16">
        <v>45383</v>
      </c>
      <c r="C848" s="8">
        <f>IFERROR(LOOKUP(2,1/((Vencimentos!$B$8:$B$37&lt;=A848)*(Vencimentos!$B$8:$B$37&lt;&gt;"")*(Vencimentos!$C$8:$C$37&lt;&gt;"")),Vencimentos!$C$8:$C$37),0)</f>
        <v>0</v>
      </c>
      <c r="D848" s="10">
        <f>MAX(IF(AND(ISNUMBER(Formações!$C$8),A848&gt;=Formações!$C$8),Formações!$B$8,0),IF(AND(ISNUMBER(Formações!$C$9),A848&gt;=Formações!$C$9),Formações!$B$9,0),IF(AND(ISNUMBER(Formações!$C$10),A848&gt;=Formações!$C$10),Formações!$B$10,0),IF(AND(ISNUMBER(Formações!$C$11),A848&gt;=Formações!$C$11),Formações!$B$11,0),IF(AND(ISNUMBER(Formações!$C$12),A848&gt;=Formações!$C$12),Formações!$B$12,0))</f>
        <v>0</v>
      </c>
      <c r="E848">
        <v>30</v>
      </c>
      <c r="F848" s="8">
        <f t="shared" si="13"/>
        <v>0</v>
      </c>
    </row>
    <row r="849" spans="1:6">
      <c r="A849" s="1">
        <v>45403</v>
      </c>
      <c r="B849" s="16">
        <v>45383</v>
      </c>
      <c r="C849" s="8">
        <f>IFERROR(LOOKUP(2,1/((Vencimentos!$B$8:$B$37&lt;=A849)*(Vencimentos!$B$8:$B$37&lt;&gt;"")*(Vencimentos!$C$8:$C$37&lt;&gt;"")),Vencimentos!$C$8:$C$37),0)</f>
        <v>0</v>
      </c>
      <c r="D849" s="10">
        <f>MAX(IF(AND(ISNUMBER(Formações!$C$8),A849&gt;=Formações!$C$8),Formações!$B$8,0),IF(AND(ISNUMBER(Formações!$C$9),A849&gt;=Formações!$C$9),Formações!$B$9,0),IF(AND(ISNUMBER(Formações!$C$10),A849&gt;=Formações!$C$10),Formações!$B$10,0),IF(AND(ISNUMBER(Formações!$C$11),A849&gt;=Formações!$C$11),Formações!$B$11,0),IF(AND(ISNUMBER(Formações!$C$12),A849&gt;=Formações!$C$12),Formações!$B$12,0))</f>
        <v>0</v>
      </c>
      <c r="E849">
        <v>30</v>
      </c>
      <c r="F849" s="8">
        <f t="shared" si="13"/>
        <v>0</v>
      </c>
    </row>
    <row r="850" spans="1:6">
      <c r="A850" s="1">
        <v>45404</v>
      </c>
      <c r="B850" s="16">
        <v>45383</v>
      </c>
      <c r="C850" s="8">
        <f>IFERROR(LOOKUP(2,1/((Vencimentos!$B$8:$B$37&lt;=A850)*(Vencimentos!$B$8:$B$37&lt;&gt;"")*(Vencimentos!$C$8:$C$37&lt;&gt;"")),Vencimentos!$C$8:$C$37),0)</f>
        <v>0</v>
      </c>
      <c r="D850" s="10">
        <f>MAX(IF(AND(ISNUMBER(Formações!$C$8),A850&gt;=Formações!$C$8),Formações!$B$8,0),IF(AND(ISNUMBER(Formações!$C$9),A850&gt;=Formações!$C$9),Formações!$B$9,0),IF(AND(ISNUMBER(Formações!$C$10),A850&gt;=Formações!$C$10),Formações!$B$10,0),IF(AND(ISNUMBER(Formações!$C$11),A850&gt;=Formações!$C$11),Formações!$B$11,0),IF(AND(ISNUMBER(Formações!$C$12),A850&gt;=Formações!$C$12),Formações!$B$12,0))</f>
        <v>0</v>
      </c>
      <c r="E850">
        <v>30</v>
      </c>
      <c r="F850" s="8">
        <f t="shared" si="13"/>
        <v>0</v>
      </c>
    </row>
    <row r="851" spans="1:6">
      <c r="A851" s="1">
        <v>45405</v>
      </c>
      <c r="B851" s="16">
        <v>45383</v>
      </c>
      <c r="C851" s="8">
        <f>IFERROR(LOOKUP(2,1/((Vencimentos!$B$8:$B$37&lt;=A851)*(Vencimentos!$B$8:$B$37&lt;&gt;"")*(Vencimentos!$C$8:$C$37&lt;&gt;"")),Vencimentos!$C$8:$C$37),0)</f>
        <v>0</v>
      </c>
      <c r="D851" s="10">
        <f>MAX(IF(AND(ISNUMBER(Formações!$C$8),A851&gt;=Formações!$C$8),Formações!$B$8,0),IF(AND(ISNUMBER(Formações!$C$9),A851&gt;=Formações!$C$9),Formações!$B$9,0),IF(AND(ISNUMBER(Formações!$C$10),A851&gt;=Formações!$C$10),Formações!$B$10,0),IF(AND(ISNUMBER(Formações!$C$11),A851&gt;=Formações!$C$11),Formações!$B$11,0),IF(AND(ISNUMBER(Formações!$C$12),A851&gt;=Formações!$C$12),Formações!$B$12,0))</f>
        <v>0</v>
      </c>
      <c r="E851">
        <v>30</v>
      </c>
      <c r="F851" s="8">
        <f t="shared" si="13"/>
        <v>0</v>
      </c>
    </row>
    <row r="852" spans="1:6">
      <c r="A852" s="1">
        <v>45406</v>
      </c>
      <c r="B852" s="16">
        <v>45383</v>
      </c>
      <c r="C852" s="8">
        <f>IFERROR(LOOKUP(2,1/((Vencimentos!$B$8:$B$37&lt;=A852)*(Vencimentos!$B$8:$B$37&lt;&gt;"")*(Vencimentos!$C$8:$C$37&lt;&gt;"")),Vencimentos!$C$8:$C$37),0)</f>
        <v>0</v>
      </c>
      <c r="D852" s="10">
        <f>MAX(IF(AND(ISNUMBER(Formações!$C$8),A852&gt;=Formações!$C$8),Formações!$B$8,0),IF(AND(ISNUMBER(Formações!$C$9),A852&gt;=Formações!$C$9),Formações!$B$9,0),IF(AND(ISNUMBER(Formações!$C$10),A852&gt;=Formações!$C$10),Formações!$B$10,0),IF(AND(ISNUMBER(Formações!$C$11),A852&gt;=Formações!$C$11),Formações!$B$11,0),IF(AND(ISNUMBER(Formações!$C$12),A852&gt;=Formações!$C$12),Formações!$B$12,0))</f>
        <v>0</v>
      </c>
      <c r="E852">
        <v>30</v>
      </c>
      <c r="F852" s="8">
        <f t="shared" si="13"/>
        <v>0</v>
      </c>
    </row>
    <row r="853" spans="1:6">
      <c r="A853" s="1">
        <v>45407</v>
      </c>
      <c r="B853" s="16">
        <v>45383</v>
      </c>
      <c r="C853" s="8">
        <f>IFERROR(LOOKUP(2,1/((Vencimentos!$B$8:$B$37&lt;=A853)*(Vencimentos!$B$8:$B$37&lt;&gt;"")*(Vencimentos!$C$8:$C$37&lt;&gt;"")),Vencimentos!$C$8:$C$37),0)</f>
        <v>0</v>
      </c>
      <c r="D853" s="10">
        <f>MAX(IF(AND(ISNUMBER(Formações!$C$8),A853&gt;=Formações!$C$8),Formações!$B$8,0),IF(AND(ISNUMBER(Formações!$C$9),A853&gt;=Formações!$C$9),Formações!$B$9,0),IF(AND(ISNUMBER(Formações!$C$10),A853&gt;=Formações!$C$10),Formações!$B$10,0),IF(AND(ISNUMBER(Formações!$C$11),A853&gt;=Formações!$C$11),Formações!$B$11,0),IF(AND(ISNUMBER(Formações!$C$12),A853&gt;=Formações!$C$12),Formações!$B$12,0))</f>
        <v>0</v>
      </c>
      <c r="E853">
        <v>30</v>
      </c>
      <c r="F853" s="8">
        <f t="shared" si="13"/>
        <v>0</v>
      </c>
    </row>
    <row r="854" spans="1:6">
      <c r="A854" s="1">
        <v>45408</v>
      </c>
      <c r="B854" s="16">
        <v>45383</v>
      </c>
      <c r="C854" s="8">
        <f>IFERROR(LOOKUP(2,1/((Vencimentos!$B$8:$B$37&lt;=A854)*(Vencimentos!$B$8:$B$37&lt;&gt;"")*(Vencimentos!$C$8:$C$37&lt;&gt;"")),Vencimentos!$C$8:$C$37),0)</f>
        <v>0</v>
      </c>
      <c r="D854" s="10">
        <f>MAX(IF(AND(ISNUMBER(Formações!$C$8),A854&gt;=Formações!$C$8),Formações!$B$8,0),IF(AND(ISNUMBER(Formações!$C$9),A854&gt;=Formações!$C$9),Formações!$B$9,0),IF(AND(ISNUMBER(Formações!$C$10),A854&gt;=Formações!$C$10),Formações!$B$10,0),IF(AND(ISNUMBER(Formações!$C$11),A854&gt;=Formações!$C$11),Formações!$B$11,0),IF(AND(ISNUMBER(Formações!$C$12),A854&gt;=Formações!$C$12),Formações!$B$12,0))</f>
        <v>0</v>
      </c>
      <c r="E854">
        <v>30</v>
      </c>
      <c r="F854" s="8">
        <f t="shared" si="13"/>
        <v>0</v>
      </c>
    </row>
    <row r="855" spans="1:6">
      <c r="A855" s="1">
        <v>45409</v>
      </c>
      <c r="B855" s="16">
        <v>45383</v>
      </c>
      <c r="C855" s="8">
        <f>IFERROR(LOOKUP(2,1/((Vencimentos!$B$8:$B$37&lt;=A855)*(Vencimentos!$B$8:$B$37&lt;&gt;"")*(Vencimentos!$C$8:$C$37&lt;&gt;"")),Vencimentos!$C$8:$C$37),0)</f>
        <v>0</v>
      </c>
      <c r="D855" s="10">
        <f>MAX(IF(AND(ISNUMBER(Formações!$C$8),A855&gt;=Formações!$C$8),Formações!$B$8,0),IF(AND(ISNUMBER(Formações!$C$9),A855&gt;=Formações!$C$9),Formações!$B$9,0),IF(AND(ISNUMBER(Formações!$C$10),A855&gt;=Formações!$C$10),Formações!$B$10,0),IF(AND(ISNUMBER(Formações!$C$11),A855&gt;=Formações!$C$11),Formações!$B$11,0),IF(AND(ISNUMBER(Formações!$C$12),A855&gt;=Formações!$C$12),Formações!$B$12,0))</f>
        <v>0</v>
      </c>
      <c r="E855">
        <v>30</v>
      </c>
      <c r="F855" s="8">
        <f t="shared" si="13"/>
        <v>0</v>
      </c>
    </row>
    <row r="856" spans="1:6">
      <c r="A856" s="1">
        <v>45410</v>
      </c>
      <c r="B856" s="16">
        <v>45383</v>
      </c>
      <c r="C856" s="8">
        <f>IFERROR(LOOKUP(2,1/((Vencimentos!$B$8:$B$37&lt;=A856)*(Vencimentos!$B$8:$B$37&lt;&gt;"")*(Vencimentos!$C$8:$C$37&lt;&gt;"")),Vencimentos!$C$8:$C$37),0)</f>
        <v>0</v>
      </c>
      <c r="D856" s="10">
        <f>MAX(IF(AND(ISNUMBER(Formações!$C$8),A856&gt;=Formações!$C$8),Formações!$B$8,0),IF(AND(ISNUMBER(Formações!$C$9),A856&gt;=Formações!$C$9),Formações!$B$9,0),IF(AND(ISNUMBER(Formações!$C$10),A856&gt;=Formações!$C$10),Formações!$B$10,0),IF(AND(ISNUMBER(Formações!$C$11),A856&gt;=Formações!$C$11),Formações!$B$11,0),IF(AND(ISNUMBER(Formações!$C$12),A856&gt;=Formações!$C$12),Formações!$B$12,0))</f>
        <v>0</v>
      </c>
      <c r="E856">
        <v>30</v>
      </c>
      <c r="F856" s="8">
        <f t="shared" si="13"/>
        <v>0</v>
      </c>
    </row>
    <row r="857" spans="1:6">
      <c r="A857" s="1">
        <v>45411</v>
      </c>
      <c r="B857" s="16">
        <v>45383</v>
      </c>
      <c r="C857" s="8">
        <f>IFERROR(LOOKUP(2,1/((Vencimentos!$B$8:$B$37&lt;=A857)*(Vencimentos!$B$8:$B$37&lt;&gt;"")*(Vencimentos!$C$8:$C$37&lt;&gt;"")),Vencimentos!$C$8:$C$37),0)</f>
        <v>0</v>
      </c>
      <c r="D857" s="10">
        <f>MAX(IF(AND(ISNUMBER(Formações!$C$8),A857&gt;=Formações!$C$8),Formações!$B$8,0),IF(AND(ISNUMBER(Formações!$C$9),A857&gt;=Formações!$C$9),Formações!$B$9,0),IF(AND(ISNUMBER(Formações!$C$10),A857&gt;=Formações!$C$10),Formações!$B$10,0),IF(AND(ISNUMBER(Formações!$C$11),A857&gt;=Formações!$C$11),Formações!$B$11,0),IF(AND(ISNUMBER(Formações!$C$12),A857&gt;=Formações!$C$12),Formações!$B$12,0))</f>
        <v>0</v>
      </c>
      <c r="E857">
        <v>30</v>
      </c>
      <c r="F857" s="8">
        <f t="shared" si="13"/>
        <v>0</v>
      </c>
    </row>
    <row r="858" spans="1:6">
      <c r="A858" s="1">
        <v>45412</v>
      </c>
      <c r="B858" s="16">
        <v>45383</v>
      </c>
      <c r="C858" s="8">
        <f>IFERROR(LOOKUP(2,1/((Vencimentos!$B$8:$B$37&lt;=A858)*(Vencimentos!$B$8:$B$37&lt;&gt;"")*(Vencimentos!$C$8:$C$37&lt;&gt;"")),Vencimentos!$C$8:$C$37),0)</f>
        <v>0</v>
      </c>
      <c r="D858" s="10">
        <f>MAX(IF(AND(ISNUMBER(Formações!$C$8),A858&gt;=Formações!$C$8),Formações!$B$8,0),IF(AND(ISNUMBER(Formações!$C$9),A858&gt;=Formações!$C$9),Formações!$B$9,0),IF(AND(ISNUMBER(Formações!$C$10),A858&gt;=Formações!$C$10),Formações!$B$10,0),IF(AND(ISNUMBER(Formações!$C$11),A858&gt;=Formações!$C$11),Formações!$B$11,0),IF(AND(ISNUMBER(Formações!$C$12),A858&gt;=Formações!$C$12),Formações!$B$12,0))</f>
        <v>0</v>
      </c>
      <c r="E858">
        <v>30</v>
      </c>
      <c r="F858" s="8">
        <f t="shared" si="13"/>
        <v>0</v>
      </c>
    </row>
    <row r="859" spans="1:6">
      <c r="A859" s="1">
        <v>45413</v>
      </c>
      <c r="B859" s="16">
        <v>45413</v>
      </c>
      <c r="C859" s="8">
        <f>IFERROR(LOOKUP(2,1/((Vencimentos!$B$8:$B$37&lt;=A859)*(Vencimentos!$B$8:$B$37&lt;&gt;"")*(Vencimentos!$C$8:$C$37&lt;&gt;"")),Vencimentos!$C$8:$C$37),0)</f>
        <v>0</v>
      </c>
      <c r="D859" s="10">
        <f>MAX(IF(AND(ISNUMBER(Formações!$C$8),A859&gt;=Formações!$C$8),Formações!$B$8,0),IF(AND(ISNUMBER(Formações!$C$9),A859&gt;=Formações!$C$9),Formações!$B$9,0),IF(AND(ISNUMBER(Formações!$C$10),A859&gt;=Formações!$C$10),Formações!$B$10,0),IF(AND(ISNUMBER(Formações!$C$11),A859&gt;=Formações!$C$11),Formações!$B$11,0),IF(AND(ISNUMBER(Formações!$C$12),A859&gt;=Formações!$C$12),Formações!$B$12,0))</f>
        <v>0</v>
      </c>
      <c r="E859">
        <v>31</v>
      </c>
      <c r="F859" s="8">
        <f t="shared" si="13"/>
        <v>0</v>
      </c>
    </row>
    <row r="860" spans="1:6">
      <c r="A860" s="1">
        <v>45414</v>
      </c>
      <c r="B860" s="16">
        <v>45413</v>
      </c>
      <c r="C860" s="8">
        <f>IFERROR(LOOKUP(2,1/((Vencimentos!$B$8:$B$37&lt;=A860)*(Vencimentos!$B$8:$B$37&lt;&gt;"")*(Vencimentos!$C$8:$C$37&lt;&gt;"")),Vencimentos!$C$8:$C$37),0)</f>
        <v>0</v>
      </c>
      <c r="D860" s="10">
        <f>MAX(IF(AND(ISNUMBER(Formações!$C$8),A860&gt;=Formações!$C$8),Formações!$B$8,0),IF(AND(ISNUMBER(Formações!$C$9),A860&gt;=Formações!$C$9),Formações!$B$9,0),IF(AND(ISNUMBER(Formações!$C$10),A860&gt;=Formações!$C$10),Formações!$B$10,0),IF(AND(ISNUMBER(Formações!$C$11),A860&gt;=Formações!$C$11),Formações!$B$11,0),IF(AND(ISNUMBER(Formações!$C$12),A860&gt;=Formações!$C$12),Formações!$B$12,0))</f>
        <v>0</v>
      </c>
      <c r="E860">
        <v>31</v>
      </c>
      <c r="F860" s="8">
        <f t="shared" si="13"/>
        <v>0</v>
      </c>
    </row>
    <row r="861" spans="1:6">
      <c r="A861" s="1">
        <v>45415</v>
      </c>
      <c r="B861" s="16">
        <v>45413</v>
      </c>
      <c r="C861" s="8">
        <f>IFERROR(LOOKUP(2,1/((Vencimentos!$B$8:$B$37&lt;=A861)*(Vencimentos!$B$8:$B$37&lt;&gt;"")*(Vencimentos!$C$8:$C$37&lt;&gt;"")),Vencimentos!$C$8:$C$37),0)</f>
        <v>0</v>
      </c>
      <c r="D861" s="10">
        <f>MAX(IF(AND(ISNUMBER(Formações!$C$8),A861&gt;=Formações!$C$8),Formações!$B$8,0),IF(AND(ISNUMBER(Formações!$C$9),A861&gt;=Formações!$C$9),Formações!$B$9,0),IF(AND(ISNUMBER(Formações!$C$10),A861&gt;=Formações!$C$10),Formações!$B$10,0),IF(AND(ISNUMBER(Formações!$C$11),A861&gt;=Formações!$C$11),Formações!$B$11,0),IF(AND(ISNUMBER(Formações!$C$12),A861&gt;=Formações!$C$12),Formações!$B$12,0))</f>
        <v>0</v>
      </c>
      <c r="E861">
        <v>31</v>
      </c>
      <c r="F861" s="8">
        <f t="shared" si="13"/>
        <v>0</v>
      </c>
    </row>
    <row r="862" spans="1:6">
      <c r="A862" s="1">
        <v>45416</v>
      </c>
      <c r="B862" s="16">
        <v>45413</v>
      </c>
      <c r="C862" s="8">
        <f>IFERROR(LOOKUP(2,1/((Vencimentos!$B$8:$B$37&lt;=A862)*(Vencimentos!$B$8:$B$37&lt;&gt;"")*(Vencimentos!$C$8:$C$37&lt;&gt;"")),Vencimentos!$C$8:$C$37),0)</f>
        <v>0</v>
      </c>
      <c r="D862" s="10">
        <f>MAX(IF(AND(ISNUMBER(Formações!$C$8),A862&gt;=Formações!$C$8),Formações!$B$8,0),IF(AND(ISNUMBER(Formações!$C$9),A862&gt;=Formações!$C$9),Formações!$B$9,0),IF(AND(ISNUMBER(Formações!$C$10),A862&gt;=Formações!$C$10),Formações!$B$10,0),IF(AND(ISNUMBER(Formações!$C$11),A862&gt;=Formações!$C$11),Formações!$B$11,0),IF(AND(ISNUMBER(Formações!$C$12),A862&gt;=Formações!$C$12),Formações!$B$12,0))</f>
        <v>0</v>
      </c>
      <c r="E862">
        <v>31</v>
      </c>
      <c r="F862" s="8">
        <f t="shared" si="13"/>
        <v>0</v>
      </c>
    </row>
    <row r="863" spans="1:6">
      <c r="A863" s="1">
        <v>45417</v>
      </c>
      <c r="B863" s="16">
        <v>45413</v>
      </c>
      <c r="C863" s="8">
        <f>IFERROR(LOOKUP(2,1/((Vencimentos!$B$8:$B$37&lt;=A863)*(Vencimentos!$B$8:$B$37&lt;&gt;"")*(Vencimentos!$C$8:$C$37&lt;&gt;"")),Vencimentos!$C$8:$C$37),0)</f>
        <v>0</v>
      </c>
      <c r="D863" s="10">
        <f>MAX(IF(AND(ISNUMBER(Formações!$C$8),A863&gt;=Formações!$C$8),Formações!$B$8,0),IF(AND(ISNUMBER(Formações!$C$9),A863&gt;=Formações!$C$9),Formações!$B$9,0),IF(AND(ISNUMBER(Formações!$C$10),A863&gt;=Formações!$C$10),Formações!$B$10,0),IF(AND(ISNUMBER(Formações!$C$11),A863&gt;=Formações!$C$11),Formações!$B$11,0),IF(AND(ISNUMBER(Formações!$C$12),A863&gt;=Formações!$C$12),Formações!$B$12,0))</f>
        <v>0</v>
      </c>
      <c r="E863">
        <v>31</v>
      </c>
      <c r="F863" s="8">
        <f t="shared" si="13"/>
        <v>0</v>
      </c>
    </row>
    <row r="864" spans="1:6">
      <c r="A864" s="1">
        <v>45418</v>
      </c>
      <c r="B864" s="16">
        <v>45413</v>
      </c>
      <c r="C864" s="8">
        <f>IFERROR(LOOKUP(2,1/((Vencimentos!$B$8:$B$37&lt;=A864)*(Vencimentos!$B$8:$B$37&lt;&gt;"")*(Vencimentos!$C$8:$C$37&lt;&gt;"")),Vencimentos!$C$8:$C$37),0)</f>
        <v>0</v>
      </c>
      <c r="D864" s="10">
        <f>MAX(IF(AND(ISNUMBER(Formações!$C$8),A864&gt;=Formações!$C$8),Formações!$B$8,0),IF(AND(ISNUMBER(Formações!$C$9),A864&gt;=Formações!$C$9),Formações!$B$9,0),IF(AND(ISNUMBER(Formações!$C$10),A864&gt;=Formações!$C$10),Formações!$B$10,0),IF(AND(ISNUMBER(Formações!$C$11),A864&gt;=Formações!$C$11),Formações!$B$11,0),IF(AND(ISNUMBER(Formações!$C$12),A864&gt;=Formações!$C$12),Formações!$B$12,0))</f>
        <v>0</v>
      </c>
      <c r="E864">
        <v>31</v>
      </c>
      <c r="F864" s="8">
        <f t="shared" si="13"/>
        <v>0</v>
      </c>
    </row>
    <row r="865" spans="1:6">
      <c r="A865" s="1">
        <v>45419</v>
      </c>
      <c r="B865" s="16">
        <v>45413</v>
      </c>
      <c r="C865" s="8">
        <f>IFERROR(LOOKUP(2,1/((Vencimentos!$B$8:$B$37&lt;=A865)*(Vencimentos!$B$8:$B$37&lt;&gt;"")*(Vencimentos!$C$8:$C$37&lt;&gt;"")),Vencimentos!$C$8:$C$37),0)</f>
        <v>0</v>
      </c>
      <c r="D865" s="10">
        <f>MAX(IF(AND(ISNUMBER(Formações!$C$8),A865&gt;=Formações!$C$8),Formações!$B$8,0),IF(AND(ISNUMBER(Formações!$C$9),A865&gt;=Formações!$C$9),Formações!$B$9,0),IF(AND(ISNUMBER(Formações!$C$10),A865&gt;=Formações!$C$10),Formações!$B$10,0),IF(AND(ISNUMBER(Formações!$C$11),A865&gt;=Formações!$C$11),Formações!$B$11,0),IF(AND(ISNUMBER(Formações!$C$12),A865&gt;=Formações!$C$12),Formações!$B$12,0))</f>
        <v>0</v>
      </c>
      <c r="E865">
        <v>31</v>
      </c>
      <c r="F865" s="8">
        <f t="shared" si="13"/>
        <v>0</v>
      </c>
    </row>
    <row r="866" spans="1:6">
      <c r="A866" s="1">
        <v>45420</v>
      </c>
      <c r="B866" s="16">
        <v>45413</v>
      </c>
      <c r="C866" s="8">
        <f>IFERROR(LOOKUP(2,1/((Vencimentos!$B$8:$B$37&lt;=A866)*(Vencimentos!$B$8:$B$37&lt;&gt;"")*(Vencimentos!$C$8:$C$37&lt;&gt;"")),Vencimentos!$C$8:$C$37),0)</f>
        <v>0</v>
      </c>
      <c r="D866" s="10">
        <f>MAX(IF(AND(ISNUMBER(Formações!$C$8),A866&gt;=Formações!$C$8),Formações!$B$8,0),IF(AND(ISNUMBER(Formações!$C$9),A866&gt;=Formações!$C$9),Formações!$B$9,0),IF(AND(ISNUMBER(Formações!$C$10),A866&gt;=Formações!$C$10),Formações!$B$10,0),IF(AND(ISNUMBER(Formações!$C$11),A866&gt;=Formações!$C$11),Formações!$B$11,0),IF(AND(ISNUMBER(Formações!$C$12),A866&gt;=Formações!$C$12),Formações!$B$12,0))</f>
        <v>0</v>
      </c>
      <c r="E866">
        <v>31</v>
      </c>
      <c r="F866" s="8">
        <f t="shared" si="13"/>
        <v>0</v>
      </c>
    </row>
    <row r="867" spans="1:6">
      <c r="A867" s="1">
        <v>45421</v>
      </c>
      <c r="B867" s="16">
        <v>45413</v>
      </c>
      <c r="C867" s="8">
        <f>IFERROR(LOOKUP(2,1/((Vencimentos!$B$8:$B$37&lt;=A867)*(Vencimentos!$B$8:$B$37&lt;&gt;"")*(Vencimentos!$C$8:$C$37&lt;&gt;"")),Vencimentos!$C$8:$C$37),0)</f>
        <v>0</v>
      </c>
      <c r="D867" s="10">
        <f>MAX(IF(AND(ISNUMBER(Formações!$C$8),A867&gt;=Formações!$C$8),Formações!$B$8,0),IF(AND(ISNUMBER(Formações!$C$9),A867&gt;=Formações!$C$9),Formações!$B$9,0),IF(AND(ISNUMBER(Formações!$C$10),A867&gt;=Formações!$C$10),Formações!$B$10,0),IF(AND(ISNUMBER(Formações!$C$11),A867&gt;=Formações!$C$11),Formações!$B$11,0),IF(AND(ISNUMBER(Formações!$C$12),A867&gt;=Formações!$C$12),Formações!$B$12,0))</f>
        <v>0</v>
      </c>
      <c r="E867">
        <v>31</v>
      </c>
      <c r="F867" s="8">
        <f t="shared" si="13"/>
        <v>0</v>
      </c>
    </row>
    <row r="868" spans="1:6">
      <c r="A868" s="1">
        <v>45422</v>
      </c>
      <c r="B868" s="16">
        <v>45413</v>
      </c>
      <c r="C868" s="8">
        <f>IFERROR(LOOKUP(2,1/((Vencimentos!$B$8:$B$37&lt;=A868)*(Vencimentos!$B$8:$B$37&lt;&gt;"")*(Vencimentos!$C$8:$C$37&lt;&gt;"")),Vencimentos!$C$8:$C$37),0)</f>
        <v>0</v>
      </c>
      <c r="D868" s="10">
        <f>MAX(IF(AND(ISNUMBER(Formações!$C$8),A868&gt;=Formações!$C$8),Formações!$B$8,0),IF(AND(ISNUMBER(Formações!$C$9),A868&gt;=Formações!$C$9),Formações!$B$9,0),IF(AND(ISNUMBER(Formações!$C$10),A868&gt;=Formações!$C$10),Formações!$B$10,0),IF(AND(ISNUMBER(Formações!$C$11),A868&gt;=Formações!$C$11),Formações!$B$11,0),IF(AND(ISNUMBER(Formações!$C$12),A868&gt;=Formações!$C$12),Formações!$B$12,0))</f>
        <v>0</v>
      </c>
      <c r="E868">
        <v>31</v>
      </c>
      <c r="F868" s="8">
        <f t="shared" si="13"/>
        <v>0</v>
      </c>
    </row>
    <row r="869" spans="1:6">
      <c r="A869" s="1">
        <v>45423</v>
      </c>
      <c r="B869" s="16">
        <v>45413</v>
      </c>
      <c r="C869" s="8">
        <f>IFERROR(LOOKUP(2,1/((Vencimentos!$B$8:$B$37&lt;=A869)*(Vencimentos!$B$8:$B$37&lt;&gt;"")*(Vencimentos!$C$8:$C$37&lt;&gt;"")),Vencimentos!$C$8:$C$37),0)</f>
        <v>0</v>
      </c>
      <c r="D869" s="10">
        <f>MAX(IF(AND(ISNUMBER(Formações!$C$8),A869&gt;=Formações!$C$8),Formações!$B$8,0),IF(AND(ISNUMBER(Formações!$C$9),A869&gt;=Formações!$C$9),Formações!$B$9,0),IF(AND(ISNUMBER(Formações!$C$10),A869&gt;=Formações!$C$10),Formações!$B$10,0),IF(AND(ISNUMBER(Formações!$C$11),A869&gt;=Formações!$C$11),Formações!$B$11,0),IF(AND(ISNUMBER(Formações!$C$12),A869&gt;=Formações!$C$12),Formações!$B$12,0))</f>
        <v>0</v>
      </c>
      <c r="E869">
        <v>31</v>
      </c>
      <c r="F869" s="8">
        <f t="shared" si="13"/>
        <v>0</v>
      </c>
    </row>
    <row r="870" spans="1:6">
      <c r="A870" s="1">
        <v>45424</v>
      </c>
      <c r="B870" s="16">
        <v>45413</v>
      </c>
      <c r="C870" s="8">
        <f>IFERROR(LOOKUP(2,1/((Vencimentos!$B$8:$B$37&lt;=A870)*(Vencimentos!$B$8:$B$37&lt;&gt;"")*(Vencimentos!$C$8:$C$37&lt;&gt;"")),Vencimentos!$C$8:$C$37),0)</f>
        <v>0</v>
      </c>
      <c r="D870" s="10">
        <f>MAX(IF(AND(ISNUMBER(Formações!$C$8),A870&gt;=Formações!$C$8),Formações!$B$8,0),IF(AND(ISNUMBER(Formações!$C$9),A870&gt;=Formações!$C$9),Formações!$B$9,0),IF(AND(ISNUMBER(Formações!$C$10),A870&gt;=Formações!$C$10),Formações!$B$10,0),IF(AND(ISNUMBER(Formações!$C$11),A870&gt;=Formações!$C$11),Formações!$B$11,0),IF(AND(ISNUMBER(Formações!$C$12),A870&gt;=Formações!$C$12),Formações!$B$12,0))</f>
        <v>0</v>
      </c>
      <c r="E870">
        <v>31</v>
      </c>
      <c r="F870" s="8">
        <f t="shared" si="13"/>
        <v>0</v>
      </c>
    </row>
    <row r="871" spans="1:6">
      <c r="A871" s="1">
        <v>45425</v>
      </c>
      <c r="B871" s="16">
        <v>45413</v>
      </c>
      <c r="C871" s="8">
        <f>IFERROR(LOOKUP(2,1/((Vencimentos!$B$8:$B$37&lt;=A871)*(Vencimentos!$B$8:$B$37&lt;&gt;"")*(Vencimentos!$C$8:$C$37&lt;&gt;"")),Vencimentos!$C$8:$C$37),0)</f>
        <v>0</v>
      </c>
      <c r="D871" s="10">
        <f>MAX(IF(AND(ISNUMBER(Formações!$C$8),A871&gt;=Formações!$C$8),Formações!$B$8,0),IF(AND(ISNUMBER(Formações!$C$9),A871&gt;=Formações!$C$9),Formações!$B$9,0),IF(AND(ISNUMBER(Formações!$C$10),A871&gt;=Formações!$C$10),Formações!$B$10,0),IF(AND(ISNUMBER(Formações!$C$11),A871&gt;=Formações!$C$11),Formações!$B$11,0),IF(AND(ISNUMBER(Formações!$C$12),A871&gt;=Formações!$C$12),Formações!$B$12,0))</f>
        <v>0</v>
      </c>
      <c r="E871">
        <v>31</v>
      </c>
      <c r="F871" s="8">
        <f t="shared" si="13"/>
        <v>0</v>
      </c>
    </row>
    <row r="872" spans="1:6">
      <c r="A872" s="1">
        <v>45426</v>
      </c>
      <c r="B872" s="16">
        <v>45413</v>
      </c>
      <c r="C872" s="8">
        <f>IFERROR(LOOKUP(2,1/((Vencimentos!$B$8:$B$37&lt;=A872)*(Vencimentos!$B$8:$B$37&lt;&gt;"")*(Vencimentos!$C$8:$C$37&lt;&gt;"")),Vencimentos!$C$8:$C$37),0)</f>
        <v>0</v>
      </c>
      <c r="D872" s="10">
        <f>MAX(IF(AND(ISNUMBER(Formações!$C$8),A872&gt;=Formações!$C$8),Formações!$B$8,0),IF(AND(ISNUMBER(Formações!$C$9),A872&gt;=Formações!$C$9),Formações!$B$9,0),IF(AND(ISNUMBER(Formações!$C$10),A872&gt;=Formações!$C$10),Formações!$B$10,0),IF(AND(ISNUMBER(Formações!$C$11),A872&gt;=Formações!$C$11),Formações!$B$11,0),IF(AND(ISNUMBER(Formações!$C$12),A872&gt;=Formações!$C$12),Formações!$B$12,0))</f>
        <v>0</v>
      </c>
      <c r="E872">
        <v>31</v>
      </c>
      <c r="F872" s="8">
        <f t="shared" si="13"/>
        <v>0</v>
      </c>
    </row>
    <row r="873" spans="1:6">
      <c r="A873" s="1">
        <v>45427</v>
      </c>
      <c r="B873" s="16">
        <v>45413</v>
      </c>
      <c r="C873" s="8">
        <f>IFERROR(LOOKUP(2,1/((Vencimentos!$B$8:$B$37&lt;=A873)*(Vencimentos!$B$8:$B$37&lt;&gt;"")*(Vencimentos!$C$8:$C$37&lt;&gt;"")),Vencimentos!$C$8:$C$37),0)</f>
        <v>0</v>
      </c>
      <c r="D873" s="10">
        <f>MAX(IF(AND(ISNUMBER(Formações!$C$8),A873&gt;=Formações!$C$8),Formações!$B$8,0),IF(AND(ISNUMBER(Formações!$C$9),A873&gt;=Formações!$C$9),Formações!$B$9,0),IF(AND(ISNUMBER(Formações!$C$10),A873&gt;=Formações!$C$10),Formações!$B$10,0),IF(AND(ISNUMBER(Formações!$C$11),A873&gt;=Formações!$C$11),Formações!$B$11,0),IF(AND(ISNUMBER(Formações!$C$12),A873&gt;=Formações!$C$12),Formações!$B$12,0))</f>
        <v>0</v>
      </c>
      <c r="E873">
        <v>31</v>
      </c>
      <c r="F873" s="8">
        <f t="shared" si="13"/>
        <v>0</v>
      </c>
    </row>
    <row r="874" spans="1:6">
      <c r="A874" s="1">
        <v>45428</v>
      </c>
      <c r="B874" s="16">
        <v>45413</v>
      </c>
      <c r="C874" s="8">
        <f>IFERROR(LOOKUP(2,1/((Vencimentos!$B$8:$B$37&lt;=A874)*(Vencimentos!$B$8:$B$37&lt;&gt;"")*(Vencimentos!$C$8:$C$37&lt;&gt;"")),Vencimentos!$C$8:$C$37),0)</f>
        <v>0</v>
      </c>
      <c r="D874" s="10">
        <f>MAX(IF(AND(ISNUMBER(Formações!$C$8),A874&gt;=Formações!$C$8),Formações!$B$8,0),IF(AND(ISNUMBER(Formações!$C$9),A874&gt;=Formações!$C$9),Formações!$B$9,0),IF(AND(ISNUMBER(Formações!$C$10),A874&gt;=Formações!$C$10),Formações!$B$10,0),IF(AND(ISNUMBER(Formações!$C$11),A874&gt;=Formações!$C$11),Formações!$B$11,0),IF(AND(ISNUMBER(Formações!$C$12),A874&gt;=Formações!$C$12),Formações!$B$12,0))</f>
        <v>0</v>
      </c>
      <c r="E874">
        <v>31</v>
      </c>
      <c r="F874" s="8">
        <f t="shared" si="13"/>
        <v>0</v>
      </c>
    </row>
    <row r="875" spans="1:6">
      <c r="A875" s="1">
        <v>45429</v>
      </c>
      <c r="B875" s="16">
        <v>45413</v>
      </c>
      <c r="C875" s="8">
        <f>IFERROR(LOOKUP(2,1/((Vencimentos!$B$8:$B$37&lt;=A875)*(Vencimentos!$B$8:$B$37&lt;&gt;"")*(Vencimentos!$C$8:$C$37&lt;&gt;"")),Vencimentos!$C$8:$C$37),0)</f>
        <v>0</v>
      </c>
      <c r="D875" s="10">
        <f>MAX(IF(AND(ISNUMBER(Formações!$C$8),A875&gt;=Formações!$C$8),Formações!$B$8,0),IF(AND(ISNUMBER(Formações!$C$9),A875&gt;=Formações!$C$9),Formações!$B$9,0),IF(AND(ISNUMBER(Formações!$C$10),A875&gt;=Formações!$C$10),Formações!$B$10,0),IF(AND(ISNUMBER(Formações!$C$11),A875&gt;=Formações!$C$11),Formações!$B$11,0),IF(AND(ISNUMBER(Formações!$C$12),A875&gt;=Formações!$C$12),Formações!$B$12,0))</f>
        <v>0</v>
      </c>
      <c r="E875">
        <v>31</v>
      </c>
      <c r="F875" s="8">
        <f t="shared" si="13"/>
        <v>0</v>
      </c>
    </row>
    <row r="876" spans="1:6">
      <c r="A876" s="1">
        <v>45430</v>
      </c>
      <c r="B876" s="16">
        <v>45413</v>
      </c>
      <c r="C876" s="8">
        <f>IFERROR(LOOKUP(2,1/((Vencimentos!$B$8:$B$37&lt;=A876)*(Vencimentos!$B$8:$B$37&lt;&gt;"")*(Vencimentos!$C$8:$C$37&lt;&gt;"")),Vencimentos!$C$8:$C$37),0)</f>
        <v>0</v>
      </c>
      <c r="D876" s="10">
        <f>MAX(IF(AND(ISNUMBER(Formações!$C$8),A876&gt;=Formações!$C$8),Formações!$B$8,0),IF(AND(ISNUMBER(Formações!$C$9),A876&gt;=Formações!$C$9),Formações!$B$9,0),IF(AND(ISNUMBER(Formações!$C$10),A876&gt;=Formações!$C$10),Formações!$B$10,0),IF(AND(ISNUMBER(Formações!$C$11),A876&gt;=Formações!$C$11),Formações!$B$11,0),IF(AND(ISNUMBER(Formações!$C$12),A876&gt;=Formações!$C$12),Formações!$B$12,0))</f>
        <v>0</v>
      </c>
      <c r="E876">
        <v>31</v>
      </c>
      <c r="F876" s="8">
        <f t="shared" si="13"/>
        <v>0</v>
      </c>
    </row>
    <row r="877" spans="1:6">
      <c r="A877" s="1">
        <v>45431</v>
      </c>
      <c r="B877" s="16">
        <v>45413</v>
      </c>
      <c r="C877" s="8">
        <f>IFERROR(LOOKUP(2,1/((Vencimentos!$B$8:$B$37&lt;=A877)*(Vencimentos!$B$8:$B$37&lt;&gt;"")*(Vencimentos!$C$8:$C$37&lt;&gt;"")),Vencimentos!$C$8:$C$37),0)</f>
        <v>0</v>
      </c>
      <c r="D877" s="10">
        <f>MAX(IF(AND(ISNUMBER(Formações!$C$8),A877&gt;=Formações!$C$8),Formações!$B$8,0),IF(AND(ISNUMBER(Formações!$C$9),A877&gt;=Formações!$C$9),Formações!$B$9,0),IF(AND(ISNUMBER(Formações!$C$10),A877&gt;=Formações!$C$10),Formações!$B$10,0),IF(AND(ISNUMBER(Formações!$C$11),A877&gt;=Formações!$C$11),Formações!$B$11,0),IF(AND(ISNUMBER(Formações!$C$12),A877&gt;=Formações!$C$12),Formações!$B$12,0))</f>
        <v>0</v>
      </c>
      <c r="E877">
        <v>31</v>
      </c>
      <c r="F877" s="8">
        <f t="shared" si="13"/>
        <v>0</v>
      </c>
    </row>
    <row r="878" spans="1:6">
      <c r="A878" s="1">
        <v>45432</v>
      </c>
      <c r="B878" s="16">
        <v>45413</v>
      </c>
      <c r="C878" s="8">
        <f>IFERROR(LOOKUP(2,1/((Vencimentos!$B$8:$B$37&lt;=A878)*(Vencimentos!$B$8:$B$37&lt;&gt;"")*(Vencimentos!$C$8:$C$37&lt;&gt;"")),Vencimentos!$C$8:$C$37),0)</f>
        <v>0</v>
      </c>
      <c r="D878" s="10">
        <f>MAX(IF(AND(ISNUMBER(Formações!$C$8),A878&gt;=Formações!$C$8),Formações!$B$8,0),IF(AND(ISNUMBER(Formações!$C$9),A878&gt;=Formações!$C$9),Formações!$B$9,0),IF(AND(ISNUMBER(Formações!$C$10),A878&gt;=Formações!$C$10),Formações!$B$10,0),IF(AND(ISNUMBER(Formações!$C$11),A878&gt;=Formações!$C$11),Formações!$B$11,0),IF(AND(ISNUMBER(Formações!$C$12),A878&gt;=Formações!$C$12),Formações!$B$12,0))</f>
        <v>0</v>
      </c>
      <c r="E878">
        <v>31</v>
      </c>
      <c r="F878" s="8">
        <f t="shared" si="13"/>
        <v>0</v>
      </c>
    </row>
    <row r="879" spans="1:6">
      <c r="A879" s="1">
        <v>45433</v>
      </c>
      <c r="B879" s="16">
        <v>45413</v>
      </c>
      <c r="C879" s="8">
        <f>IFERROR(LOOKUP(2,1/((Vencimentos!$B$8:$B$37&lt;=A879)*(Vencimentos!$B$8:$B$37&lt;&gt;"")*(Vencimentos!$C$8:$C$37&lt;&gt;"")),Vencimentos!$C$8:$C$37),0)</f>
        <v>0</v>
      </c>
      <c r="D879" s="10">
        <f>MAX(IF(AND(ISNUMBER(Formações!$C$8),A879&gt;=Formações!$C$8),Formações!$B$8,0),IF(AND(ISNUMBER(Formações!$C$9),A879&gt;=Formações!$C$9),Formações!$B$9,0),IF(AND(ISNUMBER(Formações!$C$10),A879&gt;=Formações!$C$10),Formações!$B$10,0),IF(AND(ISNUMBER(Formações!$C$11),A879&gt;=Formações!$C$11),Formações!$B$11,0),IF(AND(ISNUMBER(Formações!$C$12),A879&gt;=Formações!$C$12),Formações!$B$12,0))</f>
        <v>0</v>
      </c>
      <c r="E879">
        <v>31</v>
      </c>
      <c r="F879" s="8">
        <f t="shared" si="13"/>
        <v>0</v>
      </c>
    </row>
    <row r="880" spans="1:6">
      <c r="A880" s="1">
        <v>45434</v>
      </c>
      <c r="B880" s="16">
        <v>45413</v>
      </c>
      <c r="C880" s="8">
        <f>IFERROR(LOOKUP(2,1/((Vencimentos!$B$8:$B$37&lt;=A880)*(Vencimentos!$B$8:$B$37&lt;&gt;"")*(Vencimentos!$C$8:$C$37&lt;&gt;"")),Vencimentos!$C$8:$C$37),0)</f>
        <v>0</v>
      </c>
      <c r="D880" s="10">
        <f>MAX(IF(AND(ISNUMBER(Formações!$C$8),A880&gt;=Formações!$C$8),Formações!$B$8,0),IF(AND(ISNUMBER(Formações!$C$9),A880&gt;=Formações!$C$9),Formações!$B$9,0),IF(AND(ISNUMBER(Formações!$C$10),A880&gt;=Formações!$C$10),Formações!$B$10,0),IF(AND(ISNUMBER(Formações!$C$11),A880&gt;=Formações!$C$11),Formações!$B$11,0),IF(AND(ISNUMBER(Formações!$C$12),A880&gt;=Formações!$C$12),Formações!$B$12,0))</f>
        <v>0</v>
      </c>
      <c r="E880">
        <v>31</v>
      </c>
      <c r="F880" s="8">
        <f t="shared" si="13"/>
        <v>0</v>
      </c>
    </row>
    <row r="881" spans="1:6">
      <c r="A881" s="1">
        <v>45435</v>
      </c>
      <c r="B881" s="16">
        <v>45413</v>
      </c>
      <c r="C881" s="8">
        <f>IFERROR(LOOKUP(2,1/((Vencimentos!$B$8:$B$37&lt;=A881)*(Vencimentos!$B$8:$B$37&lt;&gt;"")*(Vencimentos!$C$8:$C$37&lt;&gt;"")),Vencimentos!$C$8:$C$37),0)</f>
        <v>0</v>
      </c>
      <c r="D881" s="10">
        <f>MAX(IF(AND(ISNUMBER(Formações!$C$8),A881&gt;=Formações!$C$8),Formações!$B$8,0),IF(AND(ISNUMBER(Formações!$C$9),A881&gt;=Formações!$C$9),Formações!$B$9,0),IF(AND(ISNUMBER(Formações!$C$10),A881&gt;=Formações!$C$10),Formações!$B$10,0),IF(AND(ISNUMBER(Formações!$C$11),A881&gt;=Formações!$C$11),Formações!$B$11,0),IF(AND(ISNUMBER(Formações!$C$12),A881&gt;=Formações!$C$12),Formações!$B$12,0))</f>
        <v>0</v>
      </c>
      <c r="E881">
        <v>31</v>
      </c>
      <c r="F881" s="8">
        <f t="shared" si="13"/>
        <v>0</v>
      </c>
    </row>
    <row r="882" spans="1:6">
      <c r="A882" s="1">
        <v>45436</v>
      </c>
      <c r="B882" s="16">
        <v>45413</v>
      </c>
      <c r="C882" s="8">
        <f>IFERROR(LOOKUP(2,1/((Vencimentos!$B$8:$B$37&lt;=A882)*(Vencimentos!$B$8:$B$37&lt;&gt;"")*(Vencimentos!$C$8:$C$37&lt;&gt;"")),Vencimentos!$C$8:$C$37),0)</f>
        <v>0</v>
      </c>
      <c r="D882" s="10">
        <f>MAX(IF(AND(ISNUMBER(Formações!$C$8),A882&gt;=Formações!$C$8),Formações!$B$8,0),IF(AND(ISNUMBER(Formações!$C$9),A882&gt;=Formações!$C$9),Formações!$B$9,0),IF(AND(ISNUMBER(Formações!$C$10),A882&gt;=Formações!$C$10),Formações!$B$10,0),IF(AND(ISNUMBER(Formações!$C$11),A882&gt;=Formações!$C$11),Formações!$B$11,0),IF(AND(ISNUMBER(Formações!$C$12),A882&gt;=Formações!$C$12),Formações!$B$12,0))</f>
        <v>0</v>
      </c>
      <c r="E882">
        <v>31</v>
      </c>
      <c r="F882" s="8">
        <f t="shared" si="13"/>
        <v>0</v>
      </c>
    </row>
    <row r="883" spans="1:6">
      <c r="A883" s="1">
        <v>45437</v>
      </c>
      <c r="B883" s="16">
        <v>45413</v>
      </c>
      <c r="C883" s="8">
        <f>IFERROR(LOOKUP(2,1/((Vencimentos!$B$8:$B$37&lt;=A883)*(Vencimentos!$B$8:$B$37&lt;&gt;"")*(Vencimentos!$C$8:$C$37&lt;&gt;"")),Vencimentos!$C$8:$C$37),0)</f>
        <v>0</v>
      </c>
      <c r="D883" s="10">
        <f>MAX(IF(AND(ISNUMBER(Formações!$C$8),A883&gt;=Formações!$C$8),Formações!$B$8,0),IF(AND(ISNUMBER(Formações!$C$9),A883&gt;=Formações!$C$9),Formações!$B$9,0),IF(AND(ISNUMBER(Formações!$C$10),A883&gt;=Formações!$C$10),Formações!$B$10,0),IF(AND(ISNUMBER(Formações!$C$11),A883&gt;=Formações!$C$11),Formações!$B$11,0),IF(AND(ISNUMBER(Formações!$C$12),A883&gt;=Formações!$C$12),Formações!$B$12,0))</f>
        <v>0</v>
      </c>
      <c r="E883">
        <v>31</v>
      </c>
      <c r="F883" s="8">
        <f t="shared" si="13"/>
        <v>0</v>
      </c>
    </row>
    <row r="884" spans="1:6">
      <c r="A884" s="1">
        <v>45438</v>
      </c>
      <c r="B884" s="16">
        <v>45413</v>
      </c>
      <c r="C884" s="8">
        <f>IFERROR(LOOKUP(2,1/((Vencimentos!$B$8:$B$37&lt;=A884)*(Vencimentos!$B$8:$B$37&lt;&gt;"")*(Vencimentos!$C$8:$C$37&lt;&gt;"")),Vencimentos!$C$8:$C$37),0)</f>
        <v>0</v>
      </c>
      <c r="D884" s="10">
        <f>MAX(IF(AND(ISNUMBER(Formações!$C$8),A884&gt;=Formações!$C$8),Formações!$B$8,0),IF(AND(ISNUMBER(Formações!$C$9),A884&gt;=Formações!$C$9),Formações!$B$9,0),IF(AND(ISNUMBER(Formações!$C$10),A884&gt;=Formações!$C$10),Formações!$B$10,0),IF(AND(ISNUMBER(Formações!$C$11),A884&gt;=Formações!$C$11),Formações!$B$11,0),IF(AND(ISNUMBER(Formações!$C$12),A884&gt;=Formações!$C$12),Formações!$B$12,0))</f>
        <v>0</v>
      </c>
      <c r="E884">
        <v>31</v>
      </c>
      <c r="F884" s="8">
        <f t="shared" si="13"/>
        <v>0</v>
      </c>
    </row>
    <row r="885" spans="1:6">
      <c r="A885" s="1">
        <v>45439</v>
      </c>
      <c r="B885" s="16">
        <v>45413</v>
      </c>
      <c r="C885" s="8">
        <f>IFERROR(LOOKUP(2,1/((Vencimentos!$B$8:$B$37&lt;=A885)*(Vencimentos!$B$8:$B$37&lt;&gt;"")*(Vencimentos!$C$8:$C$37&lt;&gt;"")),Vencimentos!$C$8:$C$37),0)</f>
        <v>0</v>
      </c>
      <c r="D885" s="10">
        <f>MAX(IF(AND(ISNUMBER(Formações!$C$8),A885&gt;=Formações!$C$8),Formações!$B$8,0),IF(AND(ISNUMBER(Formações!$C$9),A885&gt;=Formações!$C$9),Formações!$B$9,0),IF(AND(ISNUMBER(Formações!$C$10),A885&gt;=Formações!$C$10),Formações!$B$10,0),IF(AND(ISNUMBER(Formações!$C$11),A885&gt;=Formações!$C$11),Formações!$B$11,0),IF(AND(ISNUMBER(Formações!$C$12),A885&gt;=Formações!$C$12),Formações!$B$12,0))</f>
        <v>0</v>
      </c>
      <c r="E885">
        <v>31</v>
      </c>
      <c r="F885" s="8">
        <f t="shared" si="13"/>
        <v>0</v>
      </c>
    </row>
    <row r="886" spans="1:6">
      <c r="A886" s="1">
        <v>45440</v>
      </c>
      <c r="B886" s="16">
        <v>45413</v>
      </c>
      <c r="C886" s="8">
        <f>IFERROR(LOOKUP(2,1/((Vencimentos!$B$8:$B$37&lt;=A886)*(Vencimentos!$B$8:$B$37&lt;&gt;"")*(Vencimentos!$C$8:$C$37&lt;&gt;"")),Vencimentos!$C$8:$C$37),0)</f>
        <v>0</v>
      </c>
      <c r="D886" s="10">
        <f>MAX(IF(AND(ISNUMBER(Formações!$C$8),A886&gt;=Formações!$C$8),Formações!$B$8,0),IF(AND(ISNUMBER(Formações!$C$9),A886&gt;=Formações!$C$9),Formações!$B$9,0),IF(AND(ISNUMBER(Formações!$C$10),A886&gt;=Formações!$C$10),Formações!$B$10,0),IF(AND(ISNUMBER(Formações!$C$11),A886&gt;=Formações!$C$11),Formações!$B$11,0),IF(AND(ISNUMBER(Formações!$C$12),A886&gt;=Formações!$C$12),Formações!$B$12,0))</f>
        <v>0</v>
      </c>
      <c r="E886">
        <v>31</v>
      </c>
      <c r="F886" s="8">
        <f t="shared" si="13"/>
        <v>0</v>
      </c>
    </row>
    <row r="887" spans="1:6">
      <c r="A887" s="1">
        <v>45441</v>
      </c>
      <c r="B887" s="16">
        <v>45413</v>
      </c>
      <c r="C887" s="8">
        <f>IFERROR(LOOKUP(2,1/((Vencimentos!$B$8:$B$37&lt;=A887)*(Vencimentos!$B$8:$B$37&lt;&gt;"")*(Vencimentos!$C$8:$C$37&lt;&gt;"")),Vencimentos!$C$8:$C$37),0)</f>
        <v>0</v>
      </c>
      <c r="D887" s="10">
        <f>MAX(IF(AND(ISNUMBER(Formações!$C$8),A887&gt;=Formações!$C$8),Formações!$B$8,0),IF(AND(ISNUMBER(Formações!$C$9),A887&gt;=Formações!$C$9),Formações!$B$9,0),IF(AND(ISNUMBER(Formações!$C$10),A887&gt;=Formações!$C$10),Formações!$B$10,0),IF(AND(ISNUMBER(Formações!$C$11),A887&gt;=Formações!$C$11),Formações!$B$11,0),IF(AND(ISNUMBER(Formações!$C$12),A887&gt;=Formações!$C$12),Formações!$B$12,0))</f>
        <v>0</v>
      </c>
      <c r="E887">
        <v>31</v>
      </c>
      <c r="F887" s="8">
        <f t="shared" si="13"/>
        <v>0</v>
      </c>
    </row>
    <row r="888" spans="1:6">
      <c r="A888" s="1">
        <v>45442</v>
      </c>
      <c r="B888" s="16">
        <v>45413</v>
      </c>
      <c r="C888" s="8">
        <f>IFERROR(LOOKUP(2,1/((Vencimentos!$B$8:$B$37&lt;=A888)*(Vencimentos!$B$8:$B$37&lt;&gt;"")*(Vencimentos!$C$8:$C$37&lt;&gt;"")),Vencimentos!$C$8:$C$37),0)</f>
        <v>0</v>
      </c>
      <c r="D888" s="10">
        <f>MAX(IF(AND(ISNUMBER(Formações!$C$8),A888&gt;=Formações!$C$8),Formações!$B$8,0),IF(AND(ISNUMBER(Formações!$C$9),A888&gt;=Formações!$C$9),Formações!$B$9,0),IF(AND(ISNUMBER(Formações!$C$10),A888&gt;=Formações!$C$10),Formações!$B$10,0),IF(AND(ISNUMBER(Formações!$C$11),A888&gt;=Formações!$C$11),Formações!$B$11,0),IF(AND(ISNUMBER(Formações!$C$12),A888&gt;=Formações!$C$12),Formações!$B$12,0))</f>
        <v>0</v>
      </c>
      <c r="E888">
        <v>31</v>
      </c>
      <c r="F888" s="8">
        <f t="shared" si="13"/>
        <v>0</v>
      </c>
    </row>
    <row r="889" spans="1:6">
      <c r="A889" s="1">
        <v>45443</v>
      </c>
      <c r="B889" s="16">
        <v>45413</v>
      </c>
      <c r="C889" s="8">
        <f>IFERROR(LOOKUP(2,1/((Vencimentos!$B$8:$B$37&lt;=A889)*(Vencimentos!$B$8:$B$37&lt;&gt;"")*(Vencimentos!$C$8:$C$37&lt;&gt;"")),Vencimentos!$C$8:$C$37),0)</f>
        <v>0</v>
      </c>
      <c r="D889" s="10">
        <f>MAX(IF(AND(ISNUMBER(Formações!$C$8),A889&gt;=Formações!$C$8),Formações!$B$8,0),IF(AND(ISNUMBER(Formações!$C$9),A889&gt;=Formações!$C$9),Formações!$B$9,0),IF(AND(ISNUMBER(Formações!$C$10),A889&gt;=Formações!$C$10),Formações!$B$10,0),IF(AND(ISNUMBER(Formações!$C$11),A889&gt;=Formações!$C$11),Formações!$B$11,0),IF(AND(ISNUMBER(Formações!$C$12),A889&gt;=Formações!$C$12),Formações!$B$12,0))</f>
        <v>0</v>
      </c>
      <c r="E889">
        <v>31</v>
      </c>
      <c r="F889" s="8">
        <f t="shared" si="13"/>
        <v>0</v>
      </c>
    </row>
    <row r="890" spans="1:6">
      <c r="A890" s="1">
        <v>45444</v>
      </c>
      <c r="B890" s="16">
        <v>45444</v>
      </c>
      <c r="C890" s="8">
        <f>IFERROR(LOOKUP(2,1/((Vencimentos!$B$8:$B$37&lt;=A890)*(Vencimentos!$B$8:$B$37&lt;&gt;"")*(Vencimentos!$C$8:$C$37&lt;&gt;"")),Vencimentos!$C$8:$C$37),0)</f>
        <v>0</v>
      </c>
      <c r="D890" s="10">
        <f>MAX(IF(AND(ISNUMBER(Formações!$C$8),A890&gt;=Formações!$C$8),Formações!$B$8,0),IF(AND(ISNUMBER(Formações!$C$9),A890&gt;=Formações!$C$9),Formações!$B$9,0),IF(AND(ISNUMBER(Formações!$C$10),A890&gt;=Formações!$C$10),Formações!$B$10,0),IF(AND(ISNUMBER(Formações!$C$11),A890&gt;=Formações!$C$11),Formações!$B$11,0),IF(AND(ISNUMBER(Formações!$C$12),A890&gt;=Formações!$C$12),Formações!$B$12,0))</f>
        <v>0</v>
      </c>
      <c r="E890">
        <v>30</v>
      </c>
      <c r="F890" s="8">
        <f t="shared" si="13"/>
        <v>0</v>
      </c>
    </row>
    <row r="891" spans="1:6">
      <c r="A891" s="1">
        <v>45445</v>
      </c>
      <c r="B891" s="16">
        <v>45444</v>
      </c>
      <c r="C891" s="8">
        <f>IFERROR(LOOKUP(2,1/((Vencimentos!$B$8:$B$37&lt;=A891)*(Vencimentos!$B$8:$B$37&lt;&gt;"")*(Vencimentos!$C$8:$C$37&lt;&gt;"")),Vencimentos!$C$8:$C$37),0)</f>
        <v>0</v>
      </c>
      <c r="D891" s="10">
        <f>MAX(IF(AND(ISNUMBER(Formações!$C$8),A891&gt;=Formações!$C$8),Formações!$B$8,0),IF(AND(ISNUMBER(Formações!$C$9),A891&gt;=Formações!$C$9),Formações!$B$9,0),IF(AND(ISNUMBER(Formações!$C$10),A891&gt;=Formações!$C$10),Formações!$B$10,0),IF(AND(ISNUMBER(Formações!$C$11),A891&gt;=Formações!$C$11),Formações!$B$11,0),IF(AND(ISNUMBER(Formações!$C$12),A891&gt;=Formações!$C$12),Formações!$B$12,0))</f>
        <v>0</v>
      </c>
      <c r="E891">
        <v>30</v>
      </c>
      <c r="F891" s="8">
        <f t="shared" si="13"/>
        <v>0</v>
      </c>
    </row>
    <row r="892" spans="1:6">
      <c r="A892" s="1">
        <v>45446</v>
      </c>
      <c r="B892" s="16">
        <v>45444</v>
      </c>
      <c r="C892" s="8">
        <f>IFERROR(LOOKUP(2,1/((Vencimentos!$B$8:$B$37&lt;=A892)*(Vencimentos!$B$8:$B$37&lt;&gt;"")*(Vencimentos!$C$8:$C$37&lt;&gt;"")),Vencimentos!$C$8:$C$37),0)</f>
        <v>0</v>
      </c>
      <c r="D892" s="10">
        <f>MAX(IF(AND(ISNUMBER(Formações!$C$8),A892&gt;=Formações!$C$8),Formações!$B$8,0),IF(AND(ISNUMBER(Formações!$C$9),A892&gt;=Formações!$C$9),Formações!$B$9,0),IF(AND(ISNUMBER(Formações!$C$10),A892&gt;=Formações!$C$10),Formações!$B$10,0),IF(AND(ISNUMBER(Formações!$C$11),A892&gt;=Formações!$C$11),Formações!$B$11,0),IF(AND(ISNUMBER(Formações!$C$12),A892&gt;=Formações!$C$12),Formações!$B$12,0))</f>
        <v>0</v>
      </c>
      <c r="E892">
        <v>30</v>
      </c>
      <c r="F892" s="8">
        <f t="shared" si="13"/>
        <v>0</v>
      </c>
    </row>
    <row r="893" spans="1:6">
      <c r="A893" s="1">
        <v>45447</v>
      </c>
      <c r="B893" s="16">
        <v>45444</v>
      </c>
      <c r="C893" s="8">
        <f>IFERROR(LOOKUP(2,1/((Vencimentos!$B$8:$B$37&lt;=A893)*(Vencimentos!$B$8:$B$37&lt;&gt;"")*(Vencimentos!$C$8:$C$37&lt;&gt;"")),Vencimentos!$C$8:$C$37),0)</f>
        <v>0</v>
      </c>
      <c r="D893" s="10">
        <f>MAX(IF(AND(ISNUMBER(Formações!$C$8),A893&gt;=Formações!$C$8),Formações!$B$8,0),IF(AND(ISNUMBER(Formações!$C$9),A893&gt;=Formações!$C$9),Formações!$B$9,0),IF(AND(ISNUMBER(Formações!$C$10),A893&gt;=Formações!$C$10),Formações!$B$10,0),IF(AND(ISNUMBER(Formações!$C$11),A893&gt;=Formações!$C$11),Formações!$B$11,0),IF(AND(ISNUMBER(Formações!$C$12),A893&gt;=Formações!$C$12),Formações!$B$12,0))</f>
        <v>0</v>
      </c>
      <c r="E893">
        <v>30</v>
      </c>
      <c r="F893" s="8">
        <f t="shared" si="13"/>
        <v>0</v>
      </c>
    </row>
    <row r="894" spans="1:6">
      <c r="A894" s="1">
        <v>45448</v>
      </c>
      <c r="B894" s="16">
        <v>45444</v>
      </c>
      <c r="C894" s="8">
        <f>IFERROR(LOOKUP(2,1/((Vencimentos!$B$8:$B$37&lt;=A894)*(Vencimentos!$B$8:$B$37&lt;&gt;"")*(Vencimentos!$C$8:$C$37&lt;&gt;"")),Vencimentos!$C$8:$C$37),0)</f>
        <v>0</v>
      </c>
      <c r="D894" s="10">
        <f>MAX(IF(AND(ISNUMBER(Formações!$C$8),A894&gt;=Formações!$C$8),Formações!$B$8,0),IF(AND(ISNUMBER(Formações!$C$9),A894&gt;=Formações!$C$9),Formações!$B$9,0),IF(AND(ISNUMBER(Formações!$C$10),A894&gt;=Formações!$C$10),Formações!$B$10,0),IF(AND(ISNUMBER(Formações!$C$11),A894&gt;=Formações!$C$11),Formações!$B$11,0),IF(AND(ISNUMBER(Formações!$C$12),A894&gt;=Formações!$C$12),Formações!$B$12,0))</f>
        <v>0</v>
      </c>
      <c r="E894">
        <v>30</v>
      </c>
      <c r="F894" s="8">
        <f t="shared" si="13"/>
        <v>0</v>
      </c>
    </row>
    <row r="895" spans="1:6">
      <c r="A895" s="1">
        <v>45449</v>
      </c>
      <c r="B895" s="16">
        <v>45444</v>
      </c>
      <c r="C895" s="8">
        <f>IFERROR(LOOKUP(2,1/((Vencimentos!$B$8:$B$37&lt;=A895)*(Vencimentos!$B$8:$B$37&lt;&gt;"")*(Vencimentos!$C$8:$C$37&lt;&gt;"")),Vencimentos!$C$8:$C$37),0)</f>
        <v>0</v>
      </c>
      <c r="D895" s="10">
        <f>MAX(IF(AND(ISNUMBER(Formações!$C$8),A895&gt;=Formações!$C$8),Formações!$B$8,0),IF(AND(ISNUMBER(Formações!$C$9),A895&gt;=Formações!$C$9),Formações!$B$9,0),IF(AND(ISNUMBER(Formações!$C$10),A895&gt;=Formações!$C$10),Formações!$B$10,0),IF(AND(ISNUMBER(Formações!$C$11),A895&gt;=Formações!$C$11),Formações!$B$11,0),IF(AND(ISNUMBER(Formações!$C$12),A895&gt;=Formações!$C$12),Formações!$B$12,0))</f>
        <v>0</v>
      </c>
      <c r="E895">
        <v>30</v>
      </c>
      <c r="F895" s="8">
        <f t="shared" si="13"/>
        <v>0</v>
      </c>
    </row>
    <row r="896" spans="1:6">
      <c r="A896" s="1">
        <v>45450</v>
      </c>
      <c r="B896" s="16">
        <v>45444</v>
      </c>
      <c r="C896" s="8">
        <f>IFERROR(LOOKUP(2,1/((Vencimentos!$B$8:$B$37&lt;=A896)*(Vencimentos!$B$8:$B$37&lt;&gt;"")*(Vencimentos!$C$8:$C$37&lt;&gt;"")),Vencimentos!$C$8:$C$37),0)</f>
        <v>0</v>
      </c>
      <c r="D896" s="10">
        <f>MAX(IF(AND(ISNUMBER(Formações!$C$8),A896&gt;=Formações!$C$8),Formações!$B$8,0),IF(AND(ISNUMBER(Formações!$C$9),A896&gt;=Formações!$C$9),Formações!$B$9,0),IF(AND(ISNUMBER(Formações!$C$10),A896&gt;=Formações!$C$10),Formações!$B$10,0),IF(AND(ISNUMBER(Formações!$C$11),A896&gt;=Formações!$C$11),Formações!$B$11,0),IF(AND(ISNUMBER(Formações!$C$12),A896&gt;=Formações!$C$12),Formações!$B$12,0))</f>
        <v>0</v>
      </c>
      <c r="E896">
        <v>30</v>
      </c>
      <c r="F896" s="8">
        <f t="shared" si="13"/>
        <v>0</v>
      </c>
    </row>
    <row r="897" spans="1:6">
      <c r="A897" s="1">
        <v>45451</v>
      </c>
      <c r="B897" s="16">
        <v>45444</v>
      </c>
      <c r="C897" s="8">
        <f>IFERROR(LOOKUP(2,1/((Vencimentos!$B$8:$B$37&lt;=A897)*(Vencimentos!$B$8:$B$37&lt;&gt;"")*(Vencimentos!$C$8:$C$37&lt;&gt;"")),Vencimentos!$C$8:$C$37),0)</f>
        <v>0</v>
      </c>
      <c r="D897" s="10">
        <f>MAX(IF(AND(ISNUMBER(Formações!$C$8),A897&gt;=Formações!$C$8),Formações!$B$8,0),IF(AND(ISNUMBER(Formações!$C$9),A897&gt;=Formações!$C$9),Formações!$B$9,0),IF(AND(ISNUMBER(Formações!$C$10),A897&gt;=Formações!$C$10),Formações!$B$10,0),IF(AND(ISNUMBER(Formações!$C$11),A897&gt;=Formações!$C$11),Formações!$B$11,0),IF(AND(ISNUMBER(Formações!$C$12),A897&gt;=Formações!$C$12),Formações!$B$12,0))</f>
        <v>0</v>
      </c>
      <c r="E897">
        <v>30</v>
      </c>
      <c r="F897" s="8">
        <f t="shared" si="13"/>
        <v>0</v>
      </c>
    </row>
    <row r="898" spans="1:6">
      <c r="A898" s="1">
        <v>45452</v>
      </c>
      <c r="B898" s="16">
        <v>45444</v>
      </c>
      <c r="C898" s="8">
        <f>IFERROR(LOOKUP(2,1/((Vencimentos!$B$8:$B$37&lt;=A898)*(Vencimentos!$B$8:$B$37&lt;&gt;"")*(Vencimentos!$C$8:$C$37&lt;&gt;"")),Vencimentos!$C$8:$C$37),0)</f>
        <v>0</v>
      </c>
      <c r="D898" s="10">
        <f>MAX(IF(AND(ISNUMBER(Formações!$C$8),A898&gt;=Formações!$C$8),Formações!$B$8,0),IF(AND(ISNUMBER(Formações!$C$9),A898&gt;=Formações!$C$9),Formações!$B$9,0),IF(AND(ISNUMBER(Formações!$C$10),A898&gt;=Formações!$C$10),Formações!$B$10,0),IF(AND(ISNUMBER(Formações!$C$11),A898&gt;=Formações!$C$11),Formações!$B$11,0),IF(AND(ISNUMBER(Formações!$C$12),A898&gt;=Formações!$C$12),Formações!$B$12,0))</f>
        <v>0</v>
      </c>
      <c r="E898">
        <v>30</v>
      </c>
      <c r="F898" s="8">
        <f t="shared" si="13"/>
        <v>0</v>
      </c>
    </row>
    <row r="899" spans="1:6">
      <c r="A899" s="1">
        <v>45453</v>
      </c>
      <c r="B899" s="16">
        <v>45444</v>
      </c>
      <c r="C899" s="8">
        <f>IFERROR(LOOKUP(2,1/((Vencimentos!$B$8:$B$37&lt;=A899)*(Vencimentos!$B$8:$B$37&lt;&gt;"")*(Vencimentos!$C$8:$C$37&lt;&gt;"")),Vencimentos!$C$8:$C$37),0)</f>
        <v>0</v>
      </c>
      <c r="D899" s="10">
        <f>MAX(IF(AND(ISNUMBER(Formações!$C$8),A899&gt;=Formações!$C$8),Formações!$B$8,0),IF(AND(ISNUMBER(Formações!$C$9),A899&gt;=Formações!$C$9),Formações!$B$9,0),IF(AND(ISNUMBER(Formações!$C$10),A899&gt;=Formações!$C$10),Formações!$B$10,0),IF(AND(ISNUMBER(Formações!$C$11),A899&gt;=Formações!$C$11),Formações!$B$11,0),IF(AND(ISNUMBER(Formações!$C$12),A899&gt;=Formações!$C$12),Formações!$B$12,0))</f>
        <v>0</v>
      </c>
      <c r="E899">
        <v>30</v>
      </c>
      <c r="F899" s="8">
        <f t="shared" si="13"/>
        <v>0</v>
      </c>
    </row>
    <row r="900" spans="1:6">
      <c r="A900" s="1">
        <v>45454</v>
      </c>
      <c r="B900" s="16">
        <v>45444</v>
      </c>
      <c r="C900" s="8">
        <f>IFERROR(LOOKUP(2,1/((Vencimentos!$B$8:$B$37&lt;=A900)*(Vencimentos!$B$8:$B$37&lt;&gt;"")*(Vencimentos!$C$8:$C$37&lt;&gt;"")),Vencimentos!$C$8:$C$37),0)</f>
        <v>0</v>
      </c>
      <c r="D900" s="10">
        <f>MAX(IF(AND(ISNUMBER(Formações!$C$8),A900&gt;=Formações!$C$8),Formações!$B$8,0),IF(AND(ISNUMBER(Formações!$C$9),A900&gt;=Formações!$C$9),Formações!$B$9,0),IF(AND(ISNUMBER(Formações!$C$10),A900&gt;=Formações!$C$10),Formações!$B$10,0),IF(AND(ISNUMBER(Formações!$C$11),A900&gt;=Formações!$C$11),Formações!$B$11,0),IF(AND(ISNUMBER(Formações!$C$12),A900&gt;=Formações!$C$12),Formações!$B$12,0))</f>
        <v>0</v>
      </c>
      <c r="E900">
        <v>30</v>
      </c>
      <c r="F900" s="8">
        <f t="shared" si="13"/>
        <v>0</v>
      </c>
    </row>
    <row r="901" spans="1:6">
      <c r="A901" s="1">
        <v>45455</v>
      </c>
      <c r="B901" s="16">
        <v>45444</v>
      </c>
      <c r="C901" s="8">
        <f>IFERROR(LOOKUP(2,1/((Vencimentos!$B$8:$B$37&lt;=A901)*(Vencimentos!$B$8:$B$37&lt;&gt;"")*(Vencimentos!$C$8:$C$37&lt;&gt;"")),Vencimentos!$C$8:$C$37),0)</f>
        <v>0</v>
      </c>
      <c r="D901" s="10">
        <f>MAX(IF(AND(ISNUMBER(Formações!$C$8),A901&gt;=Formações!$C$8),Formações!$B$8,0),IF(AND(ISNUMBER(Formações!$C$9),A901&gt;=Formações!$C$9),Formações!$B$9,0),IF(AND(ISNUMBER(Formações!$C$10),A901&gt;=Formações!$C$10),Formações!$B$10,0),IF(AND(ISNUMBER(Formações!$C$11),A901&gt;=Formações!$C$11),Formações!$B$11,0),IF(AND(ISNUMBER(Formações!$C$12),A901&gt;=Formações!$C$12),Formações!$B$12,0))</f>
        <v>0</v>
      </c>
      <c r="E901">
        <v>30</v>
      </c>
      <c r="F901" s="8">
        <f t="shared" si="13"/>
        <v>0</v>
      </c>
    </row>
    <row r="902" spans="1:6">
      <c r="A902" s="1">
        <v>45456</v>
      </c>
      <c r="B902" s="16">
        <v>45444</v>
      </c>
      <c r="C902" s="8">
        <f>IFERROR(LOOKUP(2,1/((Vencimentos!$B$8:$B$37&lt;=A902)*(Vencimentos!$B$8:$B$37&lt;&gt;"")*(Vencimentos!$C$8:$C$37&lt;&gt;"")),Vencimentos!$C$8:$C$37),0)</f>
        <v>0</v>
      </c>
      <c r="D902" s="10">
        <f>MAX(IF(AND(ISNUMBER(Formações!$C$8),A902&gt;=Formações!$C$8),Formações!$B$8,0),IF(AND(ISNUMBER(Formações!$C$9),A902&gt;=Formações!$C$9),Formações!$B$9,0),IF(AND(ISNUMBER(Formações!$C$10),A902&gt;=Formações!$C$10),Formações!$B$10,0),IF(AND(ISNUMBER(Formações!$C$11),A902&gt;=Formações!$C$11),Formações!$B$11,0),IF(AND(ISNUMBER(Formações!$C$12),A902&gt;=Formações!$C$12),Formações!$B$12,0))</f>
        <v>0</v>
      </c>
      <c r="E902">
        <v>30</v>
      </c>
      <c r="F902" s="8">
        <f t="shared" si="13"/>
        <v>0</v>
      </c>
    </row>
    <row r="903" spans="1:6">
      <c r="A903" s="1">
        <v>45457</v>
      </c>
      <c r="B903" s="16">
        <v>45444</v>
      </c>
      <c r="C903" s="8">
        <f>IFERROR(LOOKUP(2,1/((Vencimentos!$B$8:$B$37&lt;=A903)*(Vencimentos!$B$8:$B$37&lt;&gt;"")*(Vencimentos!$C$8:$C$37&lt;&gt;"")),Vencimentos!$C$8:$C$37),0)</f>
        <v>0</v>
      </c>
      <c r="D903" s="10">
        <f>MAX(IF(AND(ISNUMBER(Formações!$C$8),A903&gt;=Formações!$C$8),Formações!$B$8,0),IF(AND(ISNUMBER(Formações!$C$9),A903&gt;=Formações!$C$9),Formações!$B$9,0),IF(AND(ISNUMBER(Formações!$C$10),A903&gt;=Formações!$C$10),Formações!$B$10,0),IF(AND(ISNUMBER(Formações!$C$11),A903&gt;=Formações!$C$11),Formações!$B$11,0),IF(AND(ISNUMBER(Formações!$C$12),A903&gt;=Formações!$C$12),Formações!$B$12,0))</f>
        <v>0</v>
      </c>
      <c r="E903">
        <v>30</v>
      </c>
      <c r="F903" s="8">
        <f t="shared" si="13"/>
        <v>0</v>
      </c>
    </row>
    <row r="904" spans="1:6">
      <c r="A904" s="1">
        <v>45458</v>
      </c>
      <c r="B904" s="16">
        <v>45444</v>
      </c>
      <c r="C904" s="8">
        <f>IFERROR(LOOKUP(2,1/((Vencimentos!$B$8:$B$37&lt;=A904)*(Vencimentos!$B$8:$B$37&lt;&gt;"")*(Vencimentos!$C$8:$C$37&lt;&gt;"")),Vencimentos!$C$8:$C$37),0)</f>
        <v>0</v>
      </c>
      <c r="D904" s="10">
        <f>MAX(IF(AND(ISNUMBER(Formações!$C$8),A904&gt;=Formações!$C$8),Formações!$B$8,0),IF(AND(ISNUMBER(Formações!$C$9),A904&gt;=Formações!$C$9),Formações!$B$9,0),IF(AND(ISNUMBER(Formações!$C$10),A904&gt;=Formações!$C$10),Formações!$B$10,0),IF(AND(ISNUMBER(Formações!$C$11),A904&gt;=Formações!$C$11),Formações!$B$11,0),IF(AND(ISNUMBER(Formações!$C$12),A904&gt;=Formações!$C$12),Formações!$B$12,0))</f>
        <v>0</v>
      </c>
      <c r="E904">
        <v>30</v>
      </c>
      <c r="F904" s="8">
        <f t="shared" ref="F904:F967" si="14">IF(OR(C904&lt;=0,D904&lt;=0),0,C904*D904/E904)</f>
        <v>0</v>
      </c>
    </row>
    <row r="905" spans="1:6">
      <c r="A905" s="1">
        <v>45459</v>
      </c>
      <c r="B905" s="16">
        <v>45444</v>
      </c>
      <c r="C905" s="8">
        <f>IFERROR(LOOKUP(2,1/((Vencimentos!$B$8:$B$37&lt;=A905)*(Vencimentos!$B$8:$B$37&lt;&gt;"")*(Vencimentos!$C$8:$C$37&lt;&gt;"")),Vencimentos!$C$8:$C$37),0)</f>
        <v>0</v>
      </c>
      <c r="D905" s="10">
        <f>MAX(IF(AND(ISNUMBER(Formações!$C$8),A905&gt;=Formações!$C$8),Formações!$B$8,0),IF(AND(ISNUMBER(Formações!$C$9),A905&gt;=Formações!$C$9),Formações!$B$9,0),IF(AND(ISNUMBER(Formações!$C$10),A905&gt;=Formações!$C$10),Formações!$B$10,0),IF(AND(ISNUMBER(Formações!$C$11),A905&gt;=Formações!$C$11),Formações!$B$11,0),IF(AND(ISNUMBER(Formações!$C$12),A905&gt;=Formações!$C$12),Formações!$B$12,0))</f>
        <v>0</v>
      </c>
      <c r="E905">
        <v>30</v>
      </c>
      <c r="F905" s="8">
        <f t="shared" si="14"/>
        <v>0</v>
      </c>
    </row>
    <row r="906" spans="1:6">
      <c r="A906" s="1">
        <v>45460</v>
      </c>
      <c r="B906" s="16">
        <v>45444</v>
      </c>
      <c r="C906" s="8">
        <f>IFERROR(LOOKUP(2,1/((Vencimentos!$B$8:$B$37&lt;=A906)*(Vencimentos!$B$8:$B$37&lt;&gt;"")*(Vencimentos!$C$8:$C$37&lt;&gt;"")),Vencimentos!$C$8:$C$37),0)</f>
        <v>0</v>
      </c>
      <c r="D906" s="10">
        <f>MAX(IF(AND(ISNUMBER(Formações!$C$8),A906&gt;=Formações!$C$8),Formações!$B$8,0),IF(AND(ISNUMBER(Formações!$C$9),A906&gt;=Formações!$C$9),Formações!$B$9,0),IF(AND(ISNUMBER(Formações!$C$10),A906&gt;=Formações!$C$10),Formações!$B$10,0),IF(AND(ISNUMBER(Formações!$C$11),A906&gt;=Formações!$C$11),Formações!$B$11,0),IF(AND(ISNUMBER(Formações!$C$12),A906&gt;=Formações!$C$12),Formações!$B$12,0))</f>
        <v>0</v>
      </c>
      <c r="E906">
        <v>30</v>
      </c>
      <c r="F906" s="8">
        <f t="shared" si="14"/>
        <v>0</v>
      </c>
    </row>
    <row r="907" spans="1:6">
      <c r="A907" s="1">
        <v>45461</v>
      </c>
      <c r="B907" s="16">
        <v>45444</v>
      </c>
      <c r="C907" s="8">
        <f>IFERROR(LOOKUP(2,1/((Vencimentos!$B$8:$B$37&lt;=A907)*(Vencimentos!$B$8:$B$37&lt;&gt;"")*(Vencimentos!$C$8:$C$37&lt;&gt;"")),Vencimentos!$C$8:$C$37),0)</f>
        <v>0</v>
      </c>
      <c r="D907" s="10">
        <f>MAX(IF(AND(ISNUMBER(Formações!$C$8),A907&gt;=Formações!$C$8),Formações!$B$8,0),IF(AND(ISNUMBER(Formações!$C$9),A907&gt;=Formações!$C$9),Formações!$B$9,0),IF(AND(ISNUMBER(Formações!$C$10),A907&gt;=Formações!$C$10),Formações!$B$10,0),IF(AND(ISNUMBER(Formações!$C$11),A907&gt;=Formações!$C$11),Formações!$B$11,0),IF(AND(ISNUMBER(Formações!$C$12),A907&gt;=Formações!$C$12),Formações!$B$12,0))</f>
        <v>0</v>
      </c>
      <c r="E907">
        <v>30</v>
      </c>
      <c r="F907" s="8">
        <f t="shared" si="14"/>
        <v>0</v>
      </c>
    </row>
    <row r="908" spans="1:6">
      <c r="A908" s="1">
        <v>45462</v>
      </c>
      <c r="B908" s="16">
        <v>45444</v>
      </c>
      <c r="C908" s="8">
        <f>IFERROR(LOOKUP(2,1/((Vencimentos!$B$8:$B$37&lt;=A908)*(Vencimentos!$B$8:$B$37&lt;&gt;"")*(Vencimentos!$C$8:$C$37&lt;&gt;"")),Vencimentos!$C$8:$C$37),0)</f>
        <v>0</v>
      </c>
      <c r="D908" s="10">
        <f>MAX(IF(AND(ISNUMBER(Formações!$C$8),A908&gt;=Formações!$C$8),Formações!$B$8,0),IF(AND(ISNUMBER(Formações!$C$9),A908&gt;=Formações!$C$9),Formações!$B$9,0),IF(AND(ISNUMBER(Formações!$C$10),A908&gt;=Formações!$C$10),Formações!$B$10,0),IF(AND(ISNUMBER(Formações!$C$11),A908&gt;=Formações!$C$11),Formações!$B$11,0),IF(AND(ISNUMBER(Formações!$C$12),A908&gt;=Formações!$C$12),Formações!$B$12,0))</f>
        <v>0</v>
      </c>
      <c r="E908">
        <v>30</v>
      </c>
      <c r="F908" s="8">
        <f t="shared" si="14"/>
        <v>0</v>
      </c>
    </row>
    <row r="909" spans="1:6">
      <c r="A909" s="1">
        <v>45463</v>
      </c>
      <c r="B909" s="16">
        <v>45444</v>
      </c>
      <c r="C909" s="8">
        <f>IFERROR(LOOKUP(2,1/((Vencimentos!$B$8:$B$37&lt;=A909)*(Vencimentos!$B$8:$B$37&lt;&gt;"")*(Vencimentos!$C$8:$C$37&lt;&gt;"")),Vencimentos!$C$8:$C$37),0)</f>
        <v>0</v>
      </c>
      <c r="D909" s="10">
        <f>MAX(IF(AND(ISNUMBER(Formações!$C$8),A909&gt;=Formações!$C$8),Formações!$B$8,0),IF(AND(ISNUMBER(Formações!$C$9),A909&gt;=Formações!$C$9),Formações!$B$9,0),IF(AND(ISNUMBER(Formações!$C$10),A909&gt;=Formações!$C$10),Formações!$B$10,0),IF(AND(ISNUMBER(Formações!$C$11),A909&gt;=Formações!$C$11),Formações!$B$11,0),IF(AND(ISNUMBER(Formações!$C$12),A909&gt;=Formações!$C$12),Formações!$B$12,0))</f>
        <v>0</v>
      </c>
      <c r="E909">
        <v>30</v>
      </c>
      <c r="F909" s="8">
        <f t="shared" si="14"/>
        <v>0</v>
      </c>
    </row>
    <row r="910" spans="1:6">
      <c r="A910" s="1">
        <v>45464</v>
      </c>
      <c r="B910" s="16">
        <v>45444</v>
      </c>
      <c r="C910" s="8">
        <f>IFERROR(LOOKUP(2,1/((Vencimentos!$B$8:$B$37&lt;=A910)*(Vencimentos!$B$8:$B$37&lt;&gt;"")*(Vencimentos!$C$8:$C$37&lt;&gt;"")),Vencimentos!$C$8:$C$37),0)</f>
        <v>0</v>
      </c>
      <c r="D910" s="10">
        <f>MAX(IF(AND(ISNUMBER(Formações!$C$8),A910&gt;=Formações!$C$8),Formações!$B$8,0),IF(AND(ISNUMBER(Formações!$C$9),A910&gt;=Formações!$C$9),Formações!$B$9,0),IF(AND(ISNUMBER(Formações!$C$10),A910&gt;=Formações!$C$10),Formações!$B$10,0),IF(AND(ISNUMBER(Formações!$C$11),A910&gt;=Formações!$C$11),Formações!$B$11,0),IF(AND(ISNUMBER(Formações!$C$12),A910&gt;=Formações!$C$12),Formações!$B$12,0))</f>
        <v>0</v>
      </c>
      <c r="E910">
        <v>30</v>
      </c>
      <c r="F910" s="8">
        <f t="shared" si="14"/>
        <v>0</v>
      </c>
    </row>
    <row r="911" spans="1:6">
      <c r="A911" s="1">
        <v>45465</v>
      </c>
      <c r="B911" s="16">
        <v>45444</v>
      </c>
      <c r="C911" s="8">
        <f>IFERROR(LOOKUP(2,1/((Vencimentos!$B$8:$B$37&lt;=A911)*(Vencimentos!$B$8:$B$37&lt;&gt;"")*(Vencimentos!$C$8:$C$37&lt;&gt;"")),Vencimentos!$C$8:$C$37),0)</f>
        <v>0</v>
      </c>
      <c r="D911" s="10">
        <f>MAX(IF(AND(ISNUMBER(Formações!$C$8),A911&gt;=Formações!$C$8),Formações!$B$8,0),IF(AND(ISNUMBER(Formações!$C$9),A911&gt;=Formações!$C$9),Formações!$B$9,0),IF(AND(ISNUMBER(Formações!$C$10),A911&gt;=Formações!$C$10),Formações!$B$10,0),IF(AND(ISNUMBER(Formações!$C$11),A911&gt;=Formações!$C$11),Formações!$B$11,0),IF(AND(ISNUMBER(Formações!$C$12),A911&gt;=Formações!$C$12),Formações!$B$12,0))</f>
        <v>0</v>
      </c>
      <c r="E911">
        <v>30</v>
      </c>
      <c r="F911" s="8">
        <f t="shared" si="14"/>
        <v>0</v>
      </c>
    </row>
    <row r="912" spans="1:6">
      <c r="A912" s="1">
        <v>45466</v>
      </c>
      <c r="B912" s="16">
        <v>45444</v>
      </c>
      <c r="C912" s="8">
        <f>IFERROR(LOOKUP(2,1/((Vencimentos!$B$8:$B$37&lt;=A912)*(Vencimentos!$B$8:$B$37&lt;&gt;"")*(Vencimentos!$C$8:$C$37&lt;&gt;"")),Vencimentos!$C$8:$C$37),0)</f>
        <v>0</v>
      </c>
      <c r="D912" s="10">
        <f>MAX(IF(AND(ISNUMBER(Formações!$C$8),A912&gt;=Formações!$C$8),Formações!$B$8,0),IF(AND(ISNUMBER(Formações!$C$9),A912&gt;=Formações!$C$9),Formações!$B$9,0),IF(AND(ISNUMBER(Formações!$C$10),A912&gt;=Formações!$C$10),Formações!$B$10,0),IF(AND(ISNUMBER(Formações!$C$11),A912&gt;=Formações!$C$11),Formações!$B$11,0),IF(AND(ISNUMBER(Formações!$C$12),A912&gt;=Formações!$C$12),Formações!$B$12,0))</f>
        <v>0</v>
      </c>
      <c r="E912">
        <v>30</v>
      </c>
      <c r="F912" s="8">
        <f t="shared" si="14"/>
        <v>0</v>
      </c>
    </row>
    <row r="913" spans="1:6">
      <c r="A913" s="1">
        <v>45467</v>
      </c>
      <c r="B913" s="16">
        <v>45444</v>
      </c>
      <c r="C913" s="8">
        <f>IFERROR(LOOKUP(2,1/((Vencimentos!$B$8:$B$37&lt;=A913)*(Vencimentos!$B$8:$B$37&lt;&gt;"")*(Vencimentos!$C$8:$C$37&lt;&gt;"")),Vencimentos!$C$8:$C$37),0)</f>
        <v>0</v>
      </c>
      <c r="D913" s="10">
        <f>MAX(IF(AND(ISNUMBER(Formações!$C$8),A913&gt;=Formações!$C$8),Formações!$B$8,0),IF(AND(ISNUMBER(Formações!$C$9),A913&gt;=Formações!$C$9),Formações!$B$9,0),IF(AND(ISNUMBER(Formações!$C$10),A913&gt;=Formações!$C$10),Formações!$B$10,0),IF(AND(ISNUMBER(Formações!$C$11),A913&gt;=Formações!$C$11),Formações!$B$11,0),IF(AND(ISNUMBER(Formações!$C$12),A913&gt;=Formações!$C$12),Formações!$B$12,0))</f>
        <v>0</v>
      </c>
      <c r="E913">
        <v>30</v>
      </c>
      <c r="F913" s="8">
        <f t="shared" si="14"/>
        <v>0</v>
      </c>
    </row>
    <row r="914" spans="1:6">
      <c r="A914" s="1">
        <v>45468</v>
      </c>
      <c r="B914" s="16">
        <v>45444</v>
      </c>
      <c r="C914" s="8">
        <f>IFERROR(LOOKUP(2,1/((Vencimentos!$B$8:$B$37&lt;=A914)*(Vencimentos!$B$8:$B$37&lt;&gt;"")*(Vencimentos!$C$8:$C$37&lt;&gt;"")),Vencimentos!$C$8:$C$37),0)</f>
        <v>0</v>
      </c>
      <c r="D914" s="10">
        <f>MAX(IF(AND(ISNUMBER(Formações!$C$8),A914&gt;=Formações!$C$8),Formações!$B$8,0),IF(AND(ISNUMBER(Formações!$C$9),A914&gt;=Formações!$C$9),Formações!$B$9,0),IF(AND(ISNUMBER(Formações!$C$10),A914&gt;=Formações!$C$10),Formações!$B$10,0),IF(AND(ISNUMBER(Formações!$C$11),A914&gt;=Formações!$C$11),Formações!$B$11,0),IF(AND(ISNUMBER(Formações!$C$12),A914&gt;=Formações!$C$12),Formações!$B$12,0))</f>
        <v>0</v>
      </c>
      <c r="E914">
        <v>30</v>
      </c>
      <c r="F914" s="8">
        <f t="shared" si="14"/>
        <v>0</v>
      </c>
    </row>
    <row r="915" spans="1:6">
      <c r="A915" s="1">
        <v>45469</v>
      </c>
      <c r="B915" s="16">
        <v>45444</v>
      </c>
      <c r="C915" s="8">
        <f>IFERROR(LOOKUP(2,1/((Vencimentos!$B$8:$B$37&lt;=A915)*(Vencimentos!$B$8:$B$37&lt;&gt;"")*(Vencimentos!$C$8:$C$37&lt;&gt;"")),Vencimentos!$C$8:$C$37),0)</f>
        <v>0</v>
      </c>
      <c r="D915" s="10">
        <f>MAX(IF(AND(ISNUMBER(Formações!$C$8),A915&gt;=Formações!$C$8),Formações!$B$8,0),IF(AND(ISNUMBER(Formações!$C$9),A915&gt;=Formações!$C$9),Formações!$B$9,0),IF(AND(ISNUMBER(Formações!$C$10),A915&gt;=Formações!$C$10),Formações!$B$10,0),IF(AND(ISNUMBER(Formações!$C$11),A915&gt;=Formações!$C$11),Formações!$B$11,0),IF(AND(ISNUMBER(Formações!$C$12),A915&gt;=Formações!$C$12),Formações!$B$12,0))</f>
        <v>0</v>
      </c>
      <c r="E915">
        <v>30</v>
      </c>
      <c r="F915" s="8">
        <f t="shared" si="14"/>
        <v>0</v>
      </c>
    </row>
    <row r="916" spans="1:6">
      <c r="A916" s="1">
        <v>45470</v>
      </c>
      <c r="B916" s="16">
        <v>45444</v>
      </c>
      <c r="C916" s="8">
        <f>IFERROR(LOOKUP(2,1/((Vencimentos!$B$8:$B$37&lt;=A916)*(Vencimentos!$B$8:$B$37&lt;&gt;"")*(Vencimentos!$C$8:$C$37&lt;&gt;"")),Vencimentos!$C$8:$C$37),0)</f>
        <v>0</v>
      </c>
      <c r="D916" s="10">
        <f>MAX(IF(AND(ISNUMBER(Formações!$C$8),A916&gt;=Formações!$C$8),Formações!$B$8,0),IF(AND(ISNUMBER(Formações!$C$9),A916&gt;=Formações!$C$9),Formações!$B$9,0),IF(AND(ISNUMBER(Formações!$C$10),A916&gt;=Formações!$C$10),Formações!$B$10,0),IF(AND(ISNUMBER(Formações!$C$11),A916&gt;=Formações!$C$11),Formações!$B$11,0),IF(AND(ISNUMBER(Formações!$C$12),A916&gt;=Formações!$C$12),Formações!$B$12,0))</f>
        <v>0</v>
      </c>
      <c r="E916">
        <v>30</v>
      </c>
      <c r="F916" s="8">
        <f t="shared" si="14"/>
        <v>0</v>
      </c>
    </row>
    <row r="917" spans="1:6">
      <c r="A917" s="1">
        <v>45471</v>
      </c>
      <c r="B917" s="16">
        <v>45444</v>
      </c>
      <c r="C917" s="8">
        <f>IFERROR(LOOKUP(2,1/((Vencimentos!$B$8:$B$37&lt;=A917)*(Vencimentos!$B$8:$B$37&lt;&gt;"")*(Vencimentos!$C$8:$C$37&lt;&gt;"")),Vencimentos!$C$8:$C$37),0)</f>
        <v>0</v>
      </c>
      <c r="D917" s="10">
        <f>MAX(IF(AND(ISNUMBER(Formações!$C$8),A917&gt;=Formações!$C$8),Formações!$B$8,0),IF(AND(ISNUMBER(Formações!$C$9),A917&gt;=Formações!$C$9),Formações!$B$9,0),IF(AND(ISNUMBER(Formações!$C$10),A917&gt;=Formações!$C$10),Formações!$B$10,0),IF(AND(ISNUMBER(Formações!$C$11),A917&gt;=Formações!$C$11),Formações!$B$11,0),IF(AND(ISNUMBER(Formações!$C$12),A917&gt;=Formações!$C$12),Formações!$B$12,0))</f>
        <v>0</v>
      </c>
      <c r="E917">
        <v>30</v>
      </c>
      <c r="F917" s="8">
        <f t="shared" si="14"/>
        <v>0</v>
      </c>
    </row>
    <row r="918" spans="1:6">
      <c r="A918" s="1">
        <v>45472</v>
      </c>
      <c r="B918" s="16">
        <v>45444</v>
      </c>
      <c r="C918" s="8">
        <f>IFERROR(LOOKUP(2,1/((Vencimentos!$B$8:$B$37&lt;=A918)*(Vencimentos!$B$8:$B$37&lt;&gt;"")*(Vencimentos!$C$8:$C$37&lt;&gt;"")),Vencimentos!$C$8:$C$37),0)</f>
        <v>0</v>
      </c>
      <c r="D918" s="10">
        <f>MAX(IF(AND(ISNUMBER(Formações!$C$8),A918&gt;=Formações!$C$8),Formações!$B$8,0),IF(AND(ISNUMBER(Formações!$C$9),A918&gt;=Formações!$C$9),Formações!$B$9,0),IF(AND(ISNUMBER(Formações!$C$10),A918&gt;=Formações!$C$10),Formações!$B$10,0),IF(AND(ISNUMBER(Formações!$C$11),A918&gt;=Formações!$C$11),Formações!$B$11,0),IF(AND(ISNUMBER(Formações!$C$12),A918&gt;=Formações!$C$12),Formações!$B$12,0))</f>
        <v>0</v>
      </c>
      <c r="E918">
        <v>30</v>
      </c>
      <c r="F918" s="8">
        <f t="shared" si="14"/>
        <v>0</v>
      </c>
    </row>
    <row r="919" spans="1:6">
      <c r="A919" s="1">
        <v>45473</v>
      </c>
      <c r="B919" s="16">
        <v>45444</v>
      </c>
      <c r="C919" s="8">
        <f>IFERROR(LOOKUP(2,1/((Vencimentos!$B$8:$B$37&lt;=A919)*(Vencimentos!$B$8:$B$37&lt;&gt;"")*(Vencimentos!$C$8:$C$37&lt;&gt;"")),Vencimentos!$C$8:$C$37),0)</f>
        <v>0</v>
      </c>
      <c r="D919" s="10">
        <f>MAX(IF(AND(ISNUMBER(Formações!$C$8),A919&gt;=Formações!$C$8),Formações!$B$8,0),IF(AND(ISNUMBER(Formações!$C$9),A919&gt;=Formações!$C$9),Formações!$B$9,0),IF(AND(ISNUMBER(Formações!$C$10),A919&gt;=Formações!$C$10),Formações!$B$10,0),IF(AND(ISNUMBER(Formações!$C$11),A919&gt;=Formações!$C$11),Formações!$B$11,0),IF(AND(ISNUMBER(Formações!$C$12),A919&gt;=Formações!$C$12),Formações!$B$12,0))</f>
        <v>0</v>
      </c>
      <c r="E919">
        <v>30</v>
      </c>
      <c r="F919" s="8">
        <f t="shared" si="14"/>
        <v>0</v>
      </c>
    </row>
    <row r="920" spans="1:6">
      <c r="A920" s="1">
        <v>45474</v>
      </c>
      <c r="B920" s="16">
        <v>45474</v>
      </c>
      <c r="C920" s="8">
        <f>IFERROR(LOOKUP(2,1/((Vencimentos!$B$8:$B$37&lt;=A920)*(Vencimentos!$B$8:$B$37&lt;&gt;"")*(Vencimentos!$C$8:$C$37&lt;&gt;"")),Vencimentos!$C$8:$C$37),0)</f>
        <v>0</v>
      </c>
      <c r="D920" s="10">
        <f>MAX(IF(AND(ISNUMBER(Formações!$C$8),A920&gt;=Formações!$C$8),Formações!$B$8,0),IF(AND(ISNUMBER(Formações!$C$9),A920&gt;=Formações!$C$9),Formações!$B$9,0),IF(AND(ISNUMBER(Formações!$C$10),A920&gt;=Formações!$C$10),Formações!$B$10,0),IF(AND(ISNUMBER(Formações!$C$11),A920&gt;=Formações!$C$11),Formações!$B$11,0),IF(AND(ISNUMBER(Formações!$C$12),A920&gt;=Formações!$C$12),Formações!$B$12,0))</f>
        <v>0</v>
      </c>
      <c r="E920">
        <v>31</v>
      </c>
      <c r="F920" s="8">
        <f t="shared" si="14"/>
        <v>0</v>
      </c>
    </row>
    <row r="921" spans="1:6">
      <c r="A921" s="1">
        <v>45475</v>
      </c>
      <c r="B921" s="16">
        <v>45474</v>
      </c>
      <c r="C921" s="8">
        <f>IFERROR(LOOKUP(2,1/((Vencimentos!$B$8:$B$37&lt;=A921)*(Vencimentos!$B$8:$B$37&lt;&gt;"")*(Vencimentos!$C$8:$C$37&lt;&gt;"")),Vencimentos!$C$8:$C$37),0)</f>
        <v>0</v>
      </c>
      <c r="D921" s="10">
        <f>MAX(IF(AND(ISNUMBER(Formações!$C$8),A921&gt;=Formações!$C$8),Formações!$B$8,0),IF(AND(ISNUMBER(Formações!$C$9),A921&gt;=Formações!$C$9),Formações!$B$9,0),IF(AND(ISNUMBER(Formações!$C$10),A921&gt;=Formações!$C$10),Formações!$B$10,0),IF(AND(ISNUMBER(Formações!$C$11),A921&gt;=Formações!$C$11),Formações!$B$11,0),IF(AND(ISNUMBER(Formações!$C$12),A921&gt;=Formações!$C$12),Formações!$B$12,0))</f>
        <v>0</v>
      </c>
      <c r="E921">
        <v>31</v>
      </c>
      <c r="F921" s="8">
        <f t="shared" si="14"/>
        <v>0</v>
      </c>
    </row>
    <row r="922" spans="1:6">
      <c r="A922" s="1">
        <v>45476</v>
      </c>
      <c r="B922" s="16">
        <v>45474</v>
      </c>
      <c r="C922" s="8">
        <f>IFERROR(LOOKUP(2,1/((Vencimentos!$B$8:$B$37&lt;=A922)*(Vencimentos!$B$8:$B$37&lt;&gt;"")*(Vencimentos!$C$8:$C$37&lt;&gt;"")),Vencimentos!$C$8:$C$37),0)</f>
        <v>0</v>
      </c>
      <c r="D922" s="10">
        <f>MAX(IF(AND(ISNUMBER(Formações!$C$8),A922&gt;=Formações!$C$8),Formações!$B$8,0),IF(AND(ISNUMBER(Formações!$C$9),A922&gt;=Formações!$C$9),Formações!$B$9,0),IF(AND(ISNUMBER(Formações!$C$10),A922&gt;=Formações!$C$10),Formações!$B$10,0),IF(AND(ISNUMBER(Formações!$C$11),A922&gt;=Formações!$C$11),Formações!$B$11,0),IF(AND(ISNUMBER(Formações!$C$12),A922&gt;=Formações!$C$12),Formações!$B$12,0))</f>
        <v>0</v>
      </c>
      <c r="E922">
        <v>31</v>
      </c>
      <c r="F922" s="8">
        <f t="shared" si="14"/>
        <v>0</v>
      </c>
    </row>
    <row r="923" spans="1:6">
      <c r="A923" s="1">
        <v>45477</v>
      </c>
      <c r="B923" s="16">
        <v>45474</v>
      </c>
      <c r="C923" s="8">
        <f>IFERROR(LOOKUP(2,1/((Vencimentos!$B$8:$B$37&lt;=A923)*(Vencimentos!$B$8:$B$37&lt;&gt;"")*(Vencimentos!$C$8:$C$37&lt;&gt;"")),Vencimentos!$C$8:$C$37),0)</f>
        <v>0</v>
      </c>
      <c r="D923" s="10">
        <f>MAX(IF(AND(ISNUMBER(Formações!$C$8),A923&gt;=Formações!$C$8),Formações!$B$8,0),IF(AND(ISNUMBER(Formações!$C$9),A923&gt;=Formações!$C$9),Formações!$B$9,0),IF(AND(ISNUMBER(Formações!$C$10),A923&gt;=Formações!$C$10),Formações!$B$10,0),IF(AND(ISNUMBER(Formações!$C$11),A923&gt;=Formações!$C$11),Formações!$B$11,0),IF(AND(ISNUMBER(Formações!$C$12),A923&gt;=Formações!$C$12),Formações!$B$12,0))</f>
        <v>0</v>
      </c>
      <c r="E923">
        <v>31</v>
      </c>
      <c r="F923" s="8">
        <f t="shared" si="14"/>
        <v>0</v>
      </c>
    </row>
    <row r="924" spans="1:6">
      <c r="A924" s="1">
        <v>45478</v>
      </c>
      <c r="B924" s="16">
        <v>45474</v>
      </c>
      <c r="C924" s="8">
        <f>IFERROR(LOOKUP(2,1/((Vencimentos!$B$8:$B$37&lt;=A924)*(Vencimentos!$B$8:$B$37&lt;&gt;"")*(Vencimentos!$C$8:$C$37&lt;&gt;"")),Vencimentos!$C$8:$C$37),0)</f>
        <v>0</v>
      </c>
      <c r="D924" s="10">
        <f>MAX(IF(AND(ISNUMBER(Formações!$C$8),A924&gt;=Formações!$C$8),Formações!$B$8,0),IF(AND(ISNUMBER(Formações!$C$9),A924&gt;=Formações!$C$9),Formações!$B$9,0),IF(AND(ISNUMBER(Formações!$C$10),A924&gt;=Formações!$C$10),Formações!$B$10,0),IF(AND(ISNUMBER(Formações!$C$11),A924&gt;=Formações!$C$11),Formações!$B$11,0),IF(AND(ISNUMBER(Formações!$C$12),A924&gt;=Formações!$C$12),Formações!$B$12,0))</f>
        <v>0</v>
      </c>
      <c r="E924">
        <v>31</v>
      </c>
      <c r="F924" s="8">
        <f t="shared" si="14"/>
        <v>0</v>
      </c>
    </row>
    <row r="925" spans="1:6">
      <c r="A925" s="1">
        <v>45479</v>
      </c>
      <c r="B925" s="16">
        <v>45474</v>
      </c>
      <c r="C925" s="8">
        <f>IFERROR(LOOKUP(2,1/((Vencimentos!$B$8:$B$37&lt;=A925)*(Vencimentos!$B$8:$B$37&lt;&gt;"")*(Vencimentos!$C$8:$C$37&lt;&gt;"")),Vencimentos!$C$8:$C$37),0)</f>
        <v>0</v>
      </c>
      <c r="D925" s="10">
        <f>MAX(IF(AND(ISNUMBER(Formações!$C$8),A925&gt;=Formações!$C$8),Formações!$B$8,0),IF(AND(ISNUMBER(Formações!$C$9),A925&gt;=Formações!$C$9),Formações!$B$9,0),IF(AND(ISNUMBER(Formações!$C$10),A925&gt;=Formações!$C$10),Formações!$B$10,0),IF(AND(ISNUMBER(Formações!$C$11),A925&gt;=Formações!$C$11),Formações!$B$11,0),IF(AND(ISNUMBER(Formações!$C$12),A925&gt;=Formações!$C$12),Formações!$B$12,0))</f>
        <v>0</v>
      </c>
      <c r="E925">
        <v>31</v>
      </c>
      <c r="F925" s="8">
        <f t="shared" si="14"/>
        <v>0</v>
      </c>
    </row>
    <row r="926" spans="1:6">
      <c r="A926" s="1">
        <v>45480</v>
      </c>
      <c r="B926" s="16">
        <v>45474</v>
      </c>
      <c r="C926" s="8">
        <f>IFERROR(LOOKUP(2,1/((Vencimentos!$B$8:$B$37&lt;=A926)*(Vencimentos!$B$8:$B$37&lt;&gt;"")*(Vencimentos!$C$8:$C$37&lt;&gt;"")),Vencimentos!$C$8:$C$37),0)</f>
        <v>0</v>
      </c>
      <c r="D926" s="10">
        <f>MAX(IF(AND(ISNUMBER(Formações!$C$8),A926&gt;=Formações!$C$8),Formações!$B$8,0),IF(AND(ISNUMBER(Formações!$C$9),A926&gt;=Formações!$C$9),Formações!$B$9,0),IF(AND(ISNUMBER(Formações!$C$10),A926&gt;=Formações!$C$10),Formações!$B$10,0),IF(AND(ISNUMBER(Formações!$C$11),A926&gt;=Formações!$C$11),Formações!$B$11,0),IF(AND(ISNUMBER(Formações!$C$12),A926&gt;=Formações!$C$12),Formações!$B$12,0))</f>
        <v>0</v>
      </c>
      <c r="E926">
        <v>31</v>
      </c>
      <c r="F926" s="8">
        <f t="shared" si="14"/>
        <v>0</v>
      </c>
    </row>
    <row r="927" spans="1:6">
      <c r="A927" s="1">
        <v>45481</v>
      </c>
      <c r="B927" s="16">
        <v>45474</v>
      </c>
      <c r="C927" s="8">
        <f>IFERROR(LOOKUP(2,1/((Vencimentos!$B$8:$B$37&lt;=A927)*(Vencimentos!$B$8:$B$37&lt;&gt;"")*(Vencimentos!$C$8:$C$37&lt;&gt;"")),Vencimentos!$C$8:$C$37),0)</f>
        <v>0</v>
      </c>
      <c r="D927" s="10">
        <f>MAX(IF(AND(ISNUMBER(Formações!$C$8),A927&gt;=Formações!$C$8),Formações!$B$8,0),IF(AND(ISNUMBER(Formações!$C$9),A927&gt;=Formações!$C$9),Formações!$B$9,0),IF(AND(ISNUMBER(Formações!$C$10),A927&gt;=Formações!$C$10),Formações!$B$10,0),IF(AND(ISNUMBER(Formações!$C$11),A927&gt;=Formações!$C$11),Formações!$B$11,0),IF(AND(ISNUMBER(Formações!$C$12),A927&gt;=Formações!$C$12),Formações!$B$12,0))</f>
        <v>0</v>
      </c>
      <c r="E927">
        <v>31</v>
      </c>
      <c r="F927" s="8">
        <f t="shared" si="14"/>
        <v>0</v>
      </c>
    </row>
    <row r="928" spans="1:6">
      <c r="A928" s="1">
        <v>45482</v>
      </c>
      <c r="B928" s="16">
        <v>45474</v>
      </c>
      <c r="C928" s="8">
        <f>IFERROR(LOOKUP(2,1/((Vencimentos!$B$8:$B$37&lt;=A928)*(Vencimentos!$B$8:$B$37&lt;&gt;"")*(Vencimentos!$C$8:$C$37&lt;&gt;"")),Vencimentos!$C$8:$C$37),0)</f>
        <v>0</v>
      </c>
      <c r="D928" s="10">
        <f>MAX(IF(AND(ISNUMBER(Formações!$C$8),A928&gt;=Formações!$C$8),Formações!$B$8,0),IF(AND(ISNUMBER(Formações!$C$9),A928&gt;=Formações!$C$9),Formações!$B$9,0),IF(AND(ISNUMBER(Formações!$C$10),A928&gt;=Formações!$C$10),Formações!$B$10,0),IF(AND(ISNUMBER(Formações!$C$11),A928&gt;=Formações!$C$11),Formações!$B$11,0),IF(AND(ISNUMBER(Formações!$C$12),A928&gt;=Formações!$C$12),Formações!$B$12,0))</f>
        <v>0</v>
      </c>
      <c r="E928">
        <v>31</v>
      </c>
      <c r="F928" s="8">
        <f t="shared" si="14"/>
        <v>0</v>
      </c>
    </row>
    <row r="929" spans="1:6">
      <c r="A929" s="1">
        <v>45483</v>
      </c>
      <c r="B929" s="16">
        <v>45474</v>
      </c>
      <c r="C929" s="8">
        <f>IFERROR(LOOKUP(2,1/((Vencimentos!$B$8:$B$37&lt;=A929)*(Vencimentos!$B$8:$B$37&lt;&gt;"")*(Vencimentos!$C$8:$C$37&lt;&gt;"")),Vencimentos!$C$8:$C$37),0)</f>
        <v>0</v>
      </c>
      <c r="D929" s="10">
        <f>MAX(IF(AND(ISNUMBER(Formações!$C$8),A929&gt;=Formações!$C$8),Formações!$B$8,0),IF(AND(ISNUMBER(Formações!$C$9),A929&gt;=Formações!$C$9),Formações!$B$9,0),IF(AND(ISNUMBER(Formações!$C$10),A929&gt;=Formações!$C$10),Formações!$B$10,0),IF(AND(ISNUMBER(Formações!$C$11),A929&gt;=Formações!$C$11),Formações!$B$11,0),IF(AND(ISNUMBER(Formações!$C$12),A929&gt;=Formações!$C$12),Formações!$B$12,0))</f>
        <v>0</v>
      </c>
      <c r="E929">
        <v>31</v>
      </c>
      <c r="F929" s="8">
        <f t="shared" si="14"/>
        <v>0</v>
      </c>
    </row>
    <row r="930" spans="1:6">
      <c r="A930" s="1">
        <v>45484</v>
      </c>
      <c r="B930" s="16">
        <v>45474</v>
      </c>
      <c r="C930" s="8">
        <f>IFERROR(LOOKUP(2,1/((Vencimentos!$B$8:$B$37&lt;=A930)*(Vencimentos!$B$8:$B$37&lt;&gt;"")*(Vencimentos!$C$8:$C$37&lt;&gt;"")),Vencimentos!$C$8:$C$37),0)</f>
        <v>0</v>
      </c>
      <c r="D930" s="10">
        <f>MAX(IF(AND(ISNUMBER(Formações!$C$8),A930&gt;=Formações!$C$8),Formações!$B$8,0),IF(AND(ISNUMBER(Formações!$C$9),A930&gt;=Formações!$C$9),Formações!$B$9,0),IF(AND(ISNUMBER(Formações!$C$10),A930&gt;=Formações!$C$10),Formações!$B$10,0),IF(AND(ISNUMBER(Formações!$C$11),A930&gt;=Formações!$C$11),Formações!$B$11,0),IF(AND(ISNUMBER(Formações!$C$12),A930&gt;=Formações!$C$12),Formações!$B$12,0))</f>
        <v>0</v>
      </c>
      <c r="E930">
        <v>31</v>
      </c>
      <c r="F930" s="8">
        <f t="shared" si="14"/>
        <v>0</v>
      </c>
    </row>
    <row r="931" spans="1:6">
      <c r="A931" s="1">
        <v>45485</v>
      </c>
      <c r="B931" s="16">
        <v>45474</v>
      </c>
      <c r="C931" s="8">
        <f>IFERROR(LOOKUP(2,1/((Vencimentos!$B$8:$B$37&lt;=A931)*(Vencimentos!$B$8:$B$37&lt;&gt;"")*(Vencimentos!$C$8:$C$37&lt;&gt;"")),Vencimentos!$C$8:$C$37),0)</f>
        <v>0</v>
      </c>
      <c r="D931" s="10">
        <f>MAX(IF(AND(ISNUMBER(Formações!$C$8),A931&gt;=Formações!$C$8),Formações!$B$8,0),IF(AND(ISNUMBER(Formações!$C$9),A931&gt;=Formações!$C$9),Formações!$B$9,0),IF(AND(ISNUMBER(Formações!$C$10),A931&gt;=Formações!$C$10),Formações!$B$10,0),IF(AND(ISNUMBER(Formações!$C$11),A931&gt;=Formações!$C$11),Formações!$B$11,0),IF(AND(ISNUMBER(Formações!$C$12),A931&gt;=Formações!$C$12),Formações!$B$12,0))</f>
        <v>0</v>
      </c>
      <c r="E931">
        <v>31</v>
      </c>
      <c r="F931" s="8">
        <f t="shared" si="14"/>
        <v>0</v>
      </c>
    </row>
    <row r="932" spans="1:6">
      <c r="A932" s="1">
        <v>45486</v>
      </c>
      <c r="B932" s="16">
        <v>45474</v>
      </c>
      <c r="C932" s="8">
        <f>IFERROR(LOOKUP(2,1/((Vencimentos!$B$8:$B$37&lt;=A932)*(Vencimentos!$B$8:$B$37&lt;&gt;"")*(Vencimentos!$C$8:$C$37&lt;&gt;"")),Vencimentos!$C$8:$C$37),0)</f>
        <v>0</v>
      </c>
      <c r="D932" s="10">
        <f>MAX(IF(AND(ISNUMBER(Formações!$C$8),A932&gt;=Formações!$C$8),Formações!$B$8,0),IF(AND(ISNUMBER(Formações!$C$9),A932&gt;=Formações!$C$9),Formações!$B$9,0),IF(AND(ISNUMBER(Formações!$C$10),A932&gt;=Formações!$C$10),Formações!$B$10,0),IF(AND(ISNUMBER(Formações!$C$11),A932&gt;=Formações!$C$11),Formações!$B$11,0),IF(AND(ISNUMBER(Formações!$C$12),A932&gt;=Formações!$C$12),Formações!$B$12,0))</f>
        <v>0</v>
      </c>
      <c r="E932">
        <v>31</v>
      </c>
      <c r="F932" s="8">
        <f t="shared" si="14"/>
        <v>0</v>
      </c>
    </row>
    <row r="933" spans="1:6">
      <c r="A933" s="1">
        <v>45487</v>
      </c>
      <c r="B933" s="16">
        <v>45474</v>
      </c>
      <c r="C933" s="8">
        <f>IFERROR(LOOKUP(2,1/((Vencimentos!$B$8:$B$37&lt;=A933)*(Vencimentos!$B$8:$B$37&lt;&gt;"")*(Vencimentos!$C$8:$C$37&lt;&gt;"")),Vencimentos!$C$8:$C$37),0)</f>
        <v>0</v>
      </c>
      <c r="D933" s="10">
        <f>MAX(IF(AND(ISNUMBER(Formações!$C$8),A933&gt;=Formações!$C$8),Formações!$B$8,0),IF(AND(ISNUMBER(Formações!$C$9),A933&gt;=Formações!$C$9),Formações!$B$9,0),IF(AND(ISNUMBER(Formações!$C$10),A933&gt;=Formações!$C$10),Formações!$B$10,0),IF(AND(ISNUMBER(Formações!$C$11),A933&gt;=Formações!$C$11),Formações!$B$11,0),IF(AND(ISNUMBER(Formações!$C$12),A933&gt;=Formações!$C$12),Formações!$B$12,0))</f>
        <v>0</v>
      </c>
      <c r="E933">
        <v>31</v>
      </c>
      <c r="F933" s="8">
        <f t="shared" si="14"/>
        <v>0</v>
      </c>
    </row>
    <row r="934" spans="1:6">
      <c r="A934" s="1">
        <v>45488</v>
      </c>
      <c r="B934" s="16">
        <v>45474</v>
      </c>
      <c r="C934" s="8">
        <f>IFERROR(LOOKUP(2,1/((Vencimentos!$B$8:$B$37&lt;=A934)*(Vencimentos!$B$8:$B$37&lt;&gt;"")*(Vencimentos!$C$8:$C$37&lt;&gt;"")),Vencimentos!$C$8:$C$37),0)</f>
        <v>0</v>
      </c>
      <c r="D934" s="10">
        <f>MAX(IF(AND(ISNUMBER(Formações!$C$8),A934&gt;=Formações!$C$8),Formações!$B$8,0),IF(AND(ISNUMBER(Formações!$C$9),A934&gt;=Formações!$C$9),Formações!$B$9,0),IF(AND(ISNUMBER(Formações!$C$10),A934&gt;=Formações!$C$10),Formações!$B$10,0),IF(AND(ISNUMBER(Formações!$C$11),A934&gt;=Formações!$C$11),Formações!$B$11,0),IF(AND(ISNUMBER(Formações!$C$12),A934&gt;=Formações!$C$12),Formações!$B$12,0))</f>
        <v>0</v>
      </c>
      <c r="E934">
        <v>31</v>
      </c>
      <c r="F934" s="8">
        <f t="shared" si="14"/>
        <v>0</v>
      </c>
    </row>
    <row r="935" spans="1:6">
      <c r="A935" s="1">
        <v>45489</v>
      </c>
      <c r="B935" s="16">
        <v>45474</v>
      </c>
      <c r="C935" s="8">
        <f>IFERROR(LOOKUP(2,1/((Vencimentos!$B$8:$B$37&lt;=A935)*(Vencimentos!$B$8:$B$37&lt;&gt;"")*(Vencimentos!$C$8:$C$37&lt;&gt;"")),Vencimentos!$C$8:$C$37),0)</f>
        <v>0</v>
      </c>
      <c r="D935" s="10">
        <f>MAX(IF(AND(ISNUMBER(Formações!$C$8),A935&gt;=Formações!$C$8),Formações!$B$8,0),IF(AND(ISNUMBER(Formações!$C$9),A935&gt;=Formações!$C$9),Formações!$B$9,0),IF(AND(ISNUMBER(Formações!$C$10),A935&gt;=Formações!$C$10),Formações!$B$10,0),IF(AND(ISNUMBER(Formações!$C$11),A935&gt;=Formações!$C$11),Formações!$B$11,0),IF(AND(ISNUMBER(Formações!$C$12),A935&gt;=Formações!$C$12),Formações!$B$12,0))</f>
        <v>0</v>
      </c>
      <c r="E935">
        <v>31</v>
      </c>
      <c r="F935" s="8">
        <f t="shared" si="14"/>
        <v>0</v>
      </c>
    </row>
    <row r="936" spans="1:6">
      <c r="A936" s="1">
        <v>45490</v>
      </c>
      <c r="B936" s="16">
        <v>45474</v>
      </c>
      <c r="C936" s="8">
        <f>IFERROR(LOOKUP(2,1/((Vencimentos!$B$8:$B$37&lt;=A936)*(Vencimentos!$B$8:$B$37&lt;&gt;"")*(Vencimentos!$C$8:$C$37&lt;&gt;"")),Vencimentos!$C$8:$C$37),0)</f>
        <v>0</v>
      </c>
      <c r="D936" s="10">
        <f>MAX(IF(AND(ISNUMBER(Formações!$C$8),A936&gt;=Formações!$C$8),Formações!$B$8,0),IF(AND(ISNUMBER(Formações!$C$9),A936&gt;=Formações!$C$9),Formações!$B$9,0),IF(AND(ISNUMBER(Formações!$C$10),A936&gt;=Formações!$C$10),Formações!$B$10,0),IF(AND(ISNUMBER(Formações!$C$11),A936&gt;=Formações!$C$11),Formações!$B$11,0),IF(AND(ISNUMBER(Formações!$C$12),A936&gt;=Formações!$C$12),Formações!$B$12,0))</f>
        <v>0</v>
      </c>
      <c r="E936">
        <v>31</v>
      </c>
      <c r="F936" s="8">
        <f t="shared" si="14"/>
        <v>0</v>
      </c>
    </row>
    <row r="937" spans="1:6">
      <c r="A937" s="1">
        <v>45491</v>
      </c>
      <c r="B937" s="16">
        <v>45474</v>
      </c>
      <c r="C937" s="8">
        <f>IFERROR(LOOKUP(2,1/((Vencimentos!$B$8:$B$37&lt;=A937)*(Vencimentos!$B$8:$B$37&lt;&gt;"")*(Vencimentos!$C$8:$C$37&lt;&gt;"")),Vencimentos!$C$8:$C$37),0)</f>
        <v>0</v>
      </c>
      <c r="D937" s="10">
        <f>MAX(IF(AND(ISNUMBER(Formações!$C$8),A937&gt;=Formações!$C$8),Formações!$B$8,0),IF(AND(ISNUMBER(Formações!$C$9),A937&gt;=Formações!$C$9),Formações!$B$9,0),IF(AND(ISNUMBER(Formações!$C$10),A937&gt;=Formações!$C$10),Formações!$B$10,0),IF(AND(ISNUMBER(Formações!$C$11),A937&gt;=Formações!$C$11),Formações!$B$11,0),IF(AND(ISNUMBER(Formações!$C$12),A937&gt;=Formações!$C$12),Formações!$B$12,0))</f>
        <v>0</v>
      </c>
      <c r="E937">
        <v>31</v>
      </c>
      <c r="F937" s="8">
        <f t="shared" si="14"/>
        <v>0</v>
      </c>
    </row>
    <row r="938" spans="1:6">
      <c r="A938" s="1">
        <v>45492</v>
      </c>
      <c r="B938" s="16">
        <v>45474</v>
      </c>
      <c r="C938" s="8">
        <f>IFERROR(LOOKUP(2,1/((Vencimentos!$B$8:$B$37&lt;=A938)*(Vencimentos!$B$8:$B$37&lt;&gt;"")*(Vencimentos!$C$8:$C$37&lt;&gt;"")),Vencimentos!$C$8:$C$37),0)</f>
        <v>0</v>
      </c>
      <c r="D938" s="10">
        <f>MAX(IF(AND(ISNUMBER(Formações!$C$8),A938&gt;=Formações!$C$8),Formações!$B$8,0),IF(AND(ISNUMBER(Formações!$C$9),A938&gt;=Formações!$C$9),Formações!$B$9,0),IF(AND(ISNUMBER(Formações!$C$10),A938&gt;=Formações!$C$10),Formações!$B$10,0),IF(AND(ISNUMBER(Formações!$C$11),A938&gt;=Formações!$C$11),Formações!$B$11,0),IF(AND(ISNUMBER(Formações!$C$12),A938&gt;=Formações!$C$12),Formações!$B$12,0))</f>
        <v>0</v>
      </c>
      <c r="E938">
        <v>31</v>
      </c>
      <c r="F938" s="8">
        <f t="shared" si="14"/>
        <v>0</v>
      </c>
    </row>
    <row r="939" spans="1:6">
      <c r="A939" s="1">
        <v>45493</v>
      </c>
      <c r="B939" s="16">
        <v>45474</v>
      </c>
      <c r="C939" s="8">
        <f>IFERROR(LOOKUP(2,1/((Vencimentos!$B$8:$B$37&lt;=A939)*(Vencimentos!$B$8:$B$37&lt;&gt;"")*(Vencimentos!$C$8:$C$37&lt;&gt;"")),Vencimentos!$C$8:$C$37),0)</f>
        <v>0</v>
      </c>
      <c r="D939" s="10">
        <f>MAX(IF(AND(ISNUMBER(Formações!$C$8),A939&gt;=Formações!$C$8),Formações!$B$8,0),IF(AND(ISNUMBER(Formações!$C$9),A939&gt;=Formações!$C$9),Formações!$B$9,0),IF(AND(ISNUMBER(Formações!$C$10),A939&gt;=Formações!$C$10),Formações!$B$10,0),IF(AND(ISNUMBER(Formações!$C$11),A939&gt;=Formações!$C$11),Formações!$B$11,0),IF(AND(ISNUMBER(Formações!$C$12),A939&gt;=Formações!$C$12),Formações!$B$12,0))</f>
        <v>0</v>
      </c>
      <c r="E939">
        <v>31</v>
      </c>
      <c r="F939" s="8">
        <f t="shared" si="14"/>
        <v>0</v>
      </c>
    </row>
    <row r="940" spans="1:6">
      <c r="A940" s="1">
        <v>45494</v>
      </c>
      <c r="B940" s="16">
        <v>45474</v>
      </c>
      <c r="C940" s="8">
        <f>IFERROR(LOOKUP(2,1/((Vencimentos!$B$8:$B$37&lt;=A940)*(Vencimentos!$B$8:$B$37&lt;&gt;"")*(Vencimentos!$C$8:$C$37&lt;&gt;"")),Vencimentos!$C$8:$C$37),0)</f>
        <v>0</v>
      </c>
      <c r="D940" s="10">
        <f>MAX(IF(AND(ISNUMBER(Formações!$C$8),A940&gt;=Formações!$C$8),Formações!$B$8,0),IF(AND(ISNUMBER(Formações!$C$9),A940&gt;=Formações!$C$9),Formações!$B$9,0),IF(AND(ISNUMBER(Formações!$C$10),A940&gt;=Formações!$C$10),Formações!$B$10,0),IF(AND(ISNUMBER(Formações!$C$11),A940&gt;=Formações!$C$11),Formações!$B$11,0),IF(AND(ISNUMBER(Formações!$C$12),A940&gt;=Formações!$C$12),Formações!$B$12,0))</f>
        <v>0</v>
      </c>
      <c r="E940">
        <v>31</v>
      </c>
      <c r="F940" s="8">
        <f t="shared" si="14"/>
        <v>0</v>
      </c>
    </row>
    <row r="941" spans="1:6">
      <c r="A941" s="1">
        <v>45495</v>
      </c>
      <c r="B941" s="16">
        <v>45474</v>
      </c>
      <c r="C941" s="8">
        <f>IFERROR(LOOKUP(2,1/((Vencimentos!$B$8:$B$37&lt;=A941)*(Vencimentos!$B$8:$B$37&lt;&gt;"")*(Vencimentos!$C$8:$C$37&lt;&gt;"")),Vencimentos!$C$8:$C$37),0)</f>
        <v>0</v>
      </c>
      <c r="D941" s="10">
        <f>MAX(IF(AND(ISNUMBER(Formações!$C$8),A941&gt;=Formações!$C$8),Formações!$B$8,0),IF(AND(ISNUMBER(Formações!$C$9),A941&gt;=Formações!$C$9),Formações!$B$9,0),IF(AND(ISNUMBER(Formações!$C$10),A941&gt;=Formações!$C$10),Formações!$B$10,0),IF(AND(ISNUMBER(Formações!$C$11),A941&gt;=Formações!$C$11),Formações!$B$11,0),IF(AND(ISNUMBER(Formações!$C$12),A941&gt;=Formações!$C$12),Formações!$B$12,0))</f>
        <v>0</v>
      </c>
      <c r="E941">
        <v>31</v>
      </c>
      <c r="F941" s="8">
        <f t="shared" si="14"/>
        <v>0</v>
      </c>
    </row>
    <row r="942" spans="1:6">
      <c r="A942" s="1">
        <v>45496</v>
      </c>
      <c r="B942" s="16">
        <v>45474</v>
      </c>
      <c r="C942" s="8">
        <f>IFERROR(LOOKUP(2,1/((Vencimentos!$B$8:$B$37&lt;=A942)*(Vencimentos!$B$8:$B$37&lt;&gt;"")*(Vencimentos!$C$8:$C$37&lt;&gt;"")),Vencimentos!$C$8:$C$37),0)</f>
        <v>0</v>
      </c>
      <c r="D942" s="10">
        <f>MAX(IF(AND(ISNUMBER(Formações!$C$8),A942&gt;=Formações!$C$8),Formações!$B$8,0),IF(AND(ISNUMBER(Formações!$C$9),A942&gt;=Formações!$C$9),Formações!$B$9,0),IF(AND(ISNUMBER(Formações!$C$10),A942&gt;=Formações!$C$10),Formações!$B$10,0),IF(AND(ISNUMBER(Formações!$C$11),A942&gt;=Formações!$C$11),Formações!$B$11,0),IF(AND(ISNUMBER(Formações!$C$12),A942&gt;=Formações!$C$12),Formações!$B$12,0))</f>
        <v>0</v>
      </c>
      <c r="E942">
        <v>31</v>
      </c>
      <c r="F942" s="8">
        <f t="shared" si="14"/>
        <v>0</v>
      </c>
    </row>
    <row r="943" spans="1:6">
      <c r="A943" s="1">
        <v>45497</v>
      </c>
      <c r="B943" s="16">
        <v>45474</v>
      </c>
      <c r="C943" s="8">
        <f>IFERROR(LOOKUP(2,1/((Vencimentos!$B$8:$B$37&lt;=A943)*(Vencimentos!$B$8:$B$37&lt;&gt;"")*(Vencimentos!$C$8:$C$37&lt;&gt;"")),Vencimentos!$C$8:$C$37),0)</f>
        <v>0</v>
      </c>
      <c r="D943" s="10">
        <f>MAX(IF(AND(ISNUMBER(Formações!$C$8),A943&gt;=Formações!$C$8),Formações!$B$8,0),IF(AND(ISNUMBER(Formações!$C$9),A943&gt;=Formações!$C$9),Formações!$B$9,0),IF(AND(ISNUMBER(Formações!$C$10),A943&gt;=Formações!$C$10),Formações!$B$10,0),IF(AND(ISNUMBER(Formações!$C$11),A943&gt;=Formações!$C$11),Formações!$B$11,0),IF(AND(ISNUMBER(Formações!$C$12),A943&gt;=Formações!$C$12),Formações!$B$12,0))</f>
        <v>0</v>
      </c>
      <c r="E943">
        <v>31</v>
      </c>
      <c r="F943" s="8">
        <f t="shared" si="14"/>
        <v>0</v>
      </c>
    </row>
    <row r="944" spans="1:6">
      <c r="A944" s="1">
        <v>45498</v>
      </c>
      <c r="B944" s="16">
        <v>45474</v>
      </c>
      <c r="C944" s="8">
        <f>IFERROR(LOOKUP(2,1/((Vencimentos!$B$8:$B$37&lt;=A944)*(Vencimentos!$B$8:$B$37&lt;&gt;"")*(Vencimentos!$C$8:$C$37&lt;&gt;"")),Vencimentos!$C$8:$C$37),0)</f>
        <v>0</v>
      </c>
      <c r="D944" s="10">
        <f>MAX(IF(AND(ISNUMBER(Formações!$C$8),A944&gt;=Formações!$C$8),Formações!$B$8,0),IF(AND(ISNUMBER(Formações!$C$9),A944&gt;=Formações!$C$9),Formações!$B$9,0),IF(AND(ISNUMBER(Formações!$C$10),A944&gt;=Formações!$C$10),Formações!$B$10,0),IF(AND(ISNUMBER(Formações!$C$11),A944&gt;=Formações!$C$11),Formações!$B$11,0),IF(AND(ISNUMBER(Formações!$C$12),A944&gt;=Formações!$C$12),Formações!$B$12,0))</f>
        <v>0</v>
      </c>
      <c r="E944">
        <v>31</v>
      </c>
      <c r="F944" s="8">
        <f t="shared" si="14"/>
        <v>0</v>
      </c>
    </row>
    <row r="945" spans="1:6">
      <c r="A945" s="1">
        <v>45499</v>
      </c>
      <c r="B945" s="16">
        <v>45474</v>
      </c>
      <c r="C945" s="8">
        <f>IFERROR(LOOKUP(2,1/((Vencimentos!$B$8:$B$37&lt;=A945)*(Vencimentos!$B$8:$B$37&lt;&gt;"")*(Vencimentos!$C$8:$C$37&lt;&gt;"")),Vencimentos!$C$8:$C$37),0)</f>
        <v>0</v>
      </c>
      <c r="D945" s="10">
        <f>MAX(IF(AND(ISNUMBER(Formações!$C$8),A945&gt;=Formações!$C$8),Formações!$B$8,0),IF(AND(ISNUMBER(Formações!$C$9),A945&gt;=Formações!$C$9),Formações!$B$9,0),IF(AND(ISNUMBER(Formações!$C$10),A945&gt;=Formações!$C$10),Formações!$B$10,0),IF(AND(ISNUMBER(Formações!$C$11),A945&gt;=Formações!$C$11),Formações!$B$11,0),IF(AND(ISNUMBER(Formações!$C$12),A945&gt;=Formações!$C$12),Formações!$B$12,0))</f>
        <v>0</v>
      </c>
      <c r="E945">
        <v>31</v>
      </c>
      <c r="F945" s="8">
        <f t="shared" si="14"/>
        <v>0</v>
      </c>
    </row>
    <row r="946" spans="1:6">
      <c r="A946" s="1">
        <v>45500</v>
      </c>
      <c r="B946" s="16">
        <v>45474</v>
      </c>
      <c r="C946" s="8">
        <f>IFERROR(LOOKUP(2,1/((Vencimentos!$B$8:$B$37&lt;=A946)*(Vencimentos!$B$8:$B$37&lt;&gt;"")*(Vencimentos!$C$8:$C$37&lt;&gt;"")),Vencimentos!$C$8:$C$37),0)</f>
        <v>0</v>
      </c>
      <c r="D946" s="10">
        <f>MAX(IF(AND(ISNUMBER(Formações!$C$8),A946&gt;=Formações!$C$8),Formações!$B$8,0),IF(AND(ISNUMBER(Formações!$C$9),A946&gt;=Formações!$C$9),Formações!$B$9,0),IF(AND(ISNUMBER(Formações!$C$10),A946&gt;=Formações!$C$10),Formações!$B$10,0),IF(AND(ISNUMBER(Formações!$C$11),A946&gt;=Formações!$C$11),Formações!$B$11,0),IF(AND(ISNUMBER(Formações!$C$12),A946&gt;=Formações!$C$12),Formações!$B$12,0))</f>
        <v>0</v>
      </c>
      <c r="E946">
        <v>31</v>
      </c>
      <c r="F946" s="8">
        <f t="shared" si="14"/>
        <v>0</v>
      </c>
    </row>
    <row r="947" spans="1:6">
      <c r="A947" s="1">
        <v>45501</v>
      </c>
      <c r="B947" s="16">
        <v>45474</v>
      </c>
      <c r="C947" s="8">
        <f>IFERROR(LOOKUP(2,1/((Vencimentos!$B$8:$B$37&lt;=A947)*(Vencimentos!$B$8:$B$37&lt;&gt;"")*(Vencimentos!$C$8:$C$37&lt;&gt;"")),Vencimentos!$C$8:$C$37),0)</f>
        <v>0</v>
      </c>
      <c r="D947" s="10">
        <f>MAX(IF(AND(ISNUMBER(Formações!$C$8),A947&gt;=Formações!$C$8),Formações!$B$8,0),IF(AND(ISNUMBER(Formações!$C$9),A947&gt;=Formações!$C$9),Formações!$B$9,0),IF(AND(ISNUMBER(Formações!$C$10),A947&gt;=Formações!$C$10),Formações!$B$10,0),IF(AND(ISNUMBER(Formações!$C$11),A947&gt;=Formações!$C$11),Formações!$B$11,0),IF(AND(ISNUMBER(Formações!$C$12),A947&gt;=Formações!$C$12),Formações!$B$12,0))</f>
        <v>0</v>
      </c>
      <c r="E947">
        <v>31</v>
      </c>
      <c r="F947" s="8">
        <f t="shared" si="14"/>
        <v>0</v>
      </c>
    </row>
    <row r="948" spans="1:6">
      <c r="A948" s="1">
        <v>45502</v>
      </c>
      <c r="B948" s="16">
        <v>45474</v>
      </c>
      <c r="C948" s="8">
        <f>IFERROR(LOOKUP(2,1/((Vencimentos!$B$8:$B$37&lt;=A948)*(Vencimentos!$B$8:$B$37&lt;&gt;"")*(Vencimentos!$C$8:$C$37&lt;&gt;"")),Vencimentos!$C$8:$C$37),0)</f>
        <v>0</v>
      </c>
      <c r="D948" s="10">
        <f>MAX(IF(AND(ISNUMBER(Formações!$C$8),A948&gt;=Formações!$C$8),Formações!$B$8,0),IF(AND(ISNUMBER(Formações!$C$9),A948&gt;=Formações!$C$9),Formações!$B$9,0),IF(AND(ISNUMBER(Formações!$C$10),A948&gt;=Formações!$C$10),Formações!$B$10,0),IF(AND(ISNUMBER(Formações!$C$11),A948&gt;=Formações!$C$11),Formações!$B$11,0),IF(AND(ISNUMBER(Formações!$C$12),A948&gt;=Formações!$C$12),Formações!$B$12,0))</f>
        <v>0</v>
      </c>
      <c r="E948">
        <v>31</v>
      </c>
      <c r="F948" s="8">
        <f t="shared" si="14"/>
        <v>0</v>
      </c>
    </row>
    <row r="949" spans="1:6">
      <c r="A949" s="1">
        <v>45503</v>
      </c>
      <c r="B949" s="16">
        <v>45474</v>
      </c>
      <c r="C949" s="8">
        <f>IFERROR(LOOKUP(2,1/((Vencimentos!$B$8:$B$37&lt;=A949)*(Vencimentos!$B$8:$B$37&lt;&gt;"")*(Vencimentos!$C$8:$C$37&lt;&gt;"")),Vencimentos!$C$8:$C$37),0)</f>
        <v>0</v>
      </c>
      <c r="D949" s="10">
        <f>MAX(IF(AND(ISNUMBER(Formações!$C$8),A949&gt;=Formações!$C$8),Formações!$B$8,0),IF(AND(ISNUMBER(Formações!$C$9),A949&gt;=Formações!$C$9),Formações!$B$9,0),IF(AND(ISNUMBER(Formações!$C$10),A949&gt;=Formações!$C$10),Formações!$B$10,0),IF(AND(ISNUMBER(Formações!$C$11),A949&gt;=Formações!$C$11),Formações!$B$11,0),IF(AND(ISNUMBER(Formações!$C$12),A949&gt;=Formações!$C$12),Formações!$B$12,0))</f>
        <v>0</v>
      </c>
      <c r="E949">
        <v>31</v>
      </c>
      <c r="F949" s="8">
        <f t="shared" si="14"/>
        <v>0</v>
      </c>
    </row>
    <row r="950" spans="1:6">
      <c r="A950" s="1">
        <v>45504</v>
      </c>
      <c r="B950" s="16">
        <v>45474</v>
      </c>
      <c r="C950" s="8">
        <f>IFERROR(LOOKUP(2,1/((Vencimentos!$B$8:$B$37&lt;=A950)*(Vencimentos!$B$8:$B$37&lt;&gt;"")*(Vencimentos!$C$8:$C$37&lt;&gt;"")),Vencimentos!$C$8:$C$37),0)</f>
        <v>0</v>
      </c>
      <c r="D950" s="10">
        <f>MAX(IF(AND(ISNUMBER(Formações!$C$8),A950&gt;=Formações!$C$8),Formações!$B$8,0),IF(AND(ISNUMBER(Formações!$C$9),A950&gt;=Formações!$C$9),Formações!$B$9,0),IF(AND(ISNUMBER(Formações!$C$10),A950&gt;=Formações!$C$10),Formações!$B$10,0),IF(AND(ISNUMBER(Formações!$C$11),A950&gt;=Formações!$C$11),Formações!$B$11,0),IF(AND(ISNUMBER(Formações!$C$12),A950&gt;=Formações!$C$12),Formações!$B$12,0))</f>
        <v>0</v>
      </c>
      <c r="E950">
        <v>31</v>
      </c>
      <c r="F950" s="8">
        <f t="shared" si="14"/>
        <v>0</v>
      </c>
    </row>
    <row r="951" spans="1:6">
      <c r="A951" s="1">
        <v>45505</v>
      </c>
      <c r="B951" s="16">
        <v>45505</v>
      </c>
      <c r="C951" s="8">
        <f>IFERROR(LOOKUP(2,1/((Vencimentos!$B$8:$B$37&lt;=A951)*(Vencimentos!$B$8:$B$37&lt;&gt;"")*(Vencimentos!$C$8:$C$37&lt;&gt;"")),Vencimentos!$C$8:$C$37),0)</f>
        <v>0</v>
      </c>
      <c r="D951" s="10">
        <f>MAX(IF(AND(ISNUMBER(Formações!$C$8),A951&gt;=Formações!$C$8),Formações!$B$8,0),IF(AND(ISNUMBER(Formações!$C$9),A951&gt;=Formações!$C$9),Formações!$B$9,0),IF(AND(ISNUMBER(Formações!$C$10),A951&gt;=Formações!$C$10),Formações!$B$10,0),IF(AND(ISNUMBER(Formações!$C$11),A951&gt;=Formações!$C$11),Formações!$B$11,0),IF(AND(ISNUMBER(Formações!$C$12),A951&gt;=Formações!$C$12),Formações!$B$12,0))</f>
        <v>0</v>
      </c>
      <c r="E951">
        <v>31</v>
      </c>
      <c r="F951" s="8">
        <f t="shared" si="14"/>
        <v>0</v>
      </c>
    </row>
    <row r="952" spans="1:6">
      <c r="A952" s="1">
        <v>45506</v>
      </c>
      <c r="B952" s="16">
        <v>45505</v>
      </c>
      <c r="C952" s="8">
        <f>IFERROR(LOOKUP(2,1/((Vencimentos!$B$8:$B$37&lt;=A952)*(Vencimentos!$B$8:$B$37&lt;&gt;"")*(Vencimentos!$C$8:$C$37&lt;&gt;"")),Vencimentos!$C$8:$C$37),0)</f>
        <v>0</v>
      </c>
      <c r="D952" s="10">
        <f>MAX(IF(AND(ISNUMBER(Formações!$C$8),A952&gt;=Formações!$C$8),Formações!$B$8,0),IF(AND(ISNUMBER(Formações!$C$9),A952&gt;=Formações!$C$9),Formações!$B$9,0),IF(AND(ISNUMBER(Formações!$C$10),A952&gt;=Formações!$C$10),Formações!$B$10,0),IF(AND(ISNUMBER(Formações!$C$11),A952&gt;=Formações!$C$11),Formações!$B$11,0),IF(AND(ISNUMBER(Formações!$C$12),A952&gt;=Formações!$C$12),Formações!$B$12,0))</f>
        <v>0</v>
      </c>
      <c r="E952">
        <v>31</v>
      </c>
      <c r="F952" s="8">
        <f t="shared" si="14"/>
        <v>0</v>
      </c>
    </row>
    <row r="953" spans="1:6">
      <c r="A953" s="1">
        <v>45507</v>
      </c>
      <c r="B953" s="16">
        <v>45505</v>
      </c>
      <c r="C953" s="8">
        <f>IFERROR(LOOKUP(2,1/((Vencimentos!$B$8:$B$37&lt;=A953)*(Vencimentos!$B$8:$B$37&lt;&gt;"")*(Vencimentos!$C$8:$C$37&lt;&gt;"")),Vencimentos!$C$8:$C$37),0)</f>
        <v>0</v>
      </c>
      <c r="D953" s="10">
        <f>MAX(IF(AND(ISNUMBER(Formações!$C$8),A953&gt;=Formações!$C$8),Formações!$B$8,0),IF(AND(ISNUMBER(Formações!$C$9),A953&gt;=Formações!$C$9),Formações!$B$9,0),IF(AND(ISNUMBER(Formações!$C$10),A953&gt;=Formações!$C$10),Formações!$B$10,0),IF(AND(ISNUMBER(Formações!$C$11),A953&gt;=Formações!$C$11),Formações!$B$11,0),IF(AND(ISNUMBER(Formações!$C$12),A953&gt;=Formações!$C$12),Formações!$B$12,0))</f>
        <v>0</v>
      </c>
      <c r="E953">
        <v>31</v>
      </c>
      <c r="F953" s="8">
        <f t="shared" si="14"/>
        <v>0</v>
      </c>
    </row>
    <row r="954" spans="1:6">
      <c r="A954" s="1">
        <v>45508</v>
      </c>
      <c r="B954" s="16">
        <v>45505</v>
      </c>
      <c r="C954" s="8">
        <f>IFERROR(LOOKUP(2,1/((Vencimentos!$B$8:$B$37&lt;=A954)*(Vencimentos!$B$8:$B$37&lt;&gt;"")*(Vencimentos!$C$8:$C$37&lt;&gt;"")),Vencimentos!$C$8:$C$37),0)</f>
        <v>0</v>
      </c>
      <c r="D954" s="10">
        <f>MAX(IF(AND(ISNUMBER(Formações!$C$8),A954&gt;=Formações!$C$8),Formações!$B$8,0),IF(AND(ISNUMBER(Formações!$C$9),A954&gt;=Formações!$C$9),Formações!$B$9,0),IF(AND(ISNUMBER(Formações!$C$10),A954&gt;=Formações!$C$10),Formações!$B$10,0),IF(AND(ISNUMBER(Formações!$C$11),A954&gt;=Formações!$C$11),Formações!$B$11,0),IF(AND(ISNUMBER(Formações!$C$12),A954&gt;=Formações!$C$12),Formações!$B$12,0))</f>
        <v>0</v>
      </c>
      <c r="E954">
        <v>31</v>
      </c>
      <c r="F954" s="8">
        <f t="shared" si="14"/>
        <v>0</v>
      </c>
    </row>
    <row r="955" spans="1:6">
      <c r="A955" s="1">
        <v>45509</v>
      </c>
      <c r="B955" s="16">
        <v>45505</v>
      </c>
      <c r="C955" s="8">
        <f>IFERROR(LOOKUP(2,1/((Vencimentos!$B$8:$B$37&lt;=A955)*(Vencimentos!$B$8:$B$37&lt;&gt;"")*(Vencimentos!$C$8:$C$37&lt;&gt;"")),Vencimentos!$C$8:$C$37),0)</f>
        <v>0</v>
      </c>
      <c r="D955" s="10">
        <f>MAX(IF(AND(ISNUMBER(Formações!$C$8),A955&gt;=Formações!$C$8),Formações!$B$8,0),IF(AND(ISNUMBER(Formações!$C$9),A955&gt;=Formações!$C$9),Formações!$B$9,0),IF(AND(ISNUMBER(Formações!$C$10),A955&gt;=Formações!$C$10),Formações!$B$10,0),IF(AND(ISNUMBER(Formações!$C$11),A955&gt;=Formações!$C$11),Formações!$B$11,0),IF(AND(ISNUMBER(Formações!$C$12),A955&gt;=Formações!$C$12),Formações!$B$12,0))</f>
        <v>0</v>
      </c>
      <c r="E955">
        <v>31</v>
      </c>
      <c r="F955" s="8">
        <f t="shared" si="14"/>
        <v>0</v>
      </c>
    </row>
    <row r="956" spans="1:6">
      <c r="A956" s="1">
        <v>45510</v>
      </c>
      <c r="B956" s="16">
        <v>45505</v>
      </c>
      <c r="C956" s="8">
        <f>IFERROR(LOOKUP(2,1/((Vencimentos!$B$8:$B$37&lt;=A956)*(Vencimentos!$B$8:$B$37&lt;&gt;"")*(Vencimentos!$C$8:$C$37&lt;&gt;"")),Vencimentos!$C$8:$C$37),0)</f>
        <v>0</v>
      </c>
      <c r="D956" s="10">
        <f>MAX(IF(AND(ISNUMBER(Formações!$C$8),A956&gt;=Formações!$C$8),Formações!$B$8,0),IF(AND(ISNUMBER(Formações!$C$9),A956&gt;=Formações!$C$9),Formações!$B$9,0),IF(AND(ISNUMBER(Formações!$C$10),A956&gt;=Formações!$C$10),Formações!$B$10,0),IF(AND(ISNUMBER(Formações!$C$11),A956&gt;=Formações!$C$11),Formações!$B$11,0),IF(AND(ISNUMBER(Formações!$C$12),A956&gt;=Formações!$C$12),Formações!$B$12,0))</f>
        <v>0</v>
      </c>
      <c r="E956">
        <v>31</v>
      </c>
      <c r="F956" s="8">
        <f t="shared" si="14"/>
        <v>0</v>
      </c>
    </row>
    <row r="957" spans="1:6">
      <c r="A957" s="1">
        <v>45511</v>
      </c>
      <c r="B957" s="16">
        <v>45505</v>
      </c>
      <c r="C957" s="8">
        <f>IFERROR(LOOKUP(2,1/((Vencimentos!$B$8:$B$37&lt;=A957)*(Vencimentos!$B$8:$B$37&lt;&gt;"")*(Vencimentos!$C$8:$C$37&lt;&gt;"")),Vencimentos!$C$8:$C$37),0)</f>
        <v>0</v>
      </c>
      <c r="D957" s="10">
        <f>MAX(IF(AND(ISNUMBER(Formações!$C$8),A957&gt;=Formações!$C$8),Formações!$B$8,0),IF(AND(ISNUMBER(Formações!$C$9),A957&gt;=Formações!$C$9),Formações!$B$9,0),IF(AND(ISNUMBER(Formações!$C$10),A957&gt;=Formações!$C$10),Formações!$B$10,0),IF(AND(ISNUMBER(Formações!$C$11),A957&gt;=Formações!$C$11),Formações!$B$11,0),IF(AND(ISNUMBER(Formações!$C$12),A957&gt;=Formações!$C$12),Formações!$B$12,0))</f>
        <v>0</v>
      </c>
      <c r="E957">
        <v>31</v>
      </c>
      <c r="F957" s="8">
        <f t="shared" si="14"/>
        <v>0</v>
      </c>
    </row>
    <row r="958" spans="1:6">
      <c r="A958" s="1">
        <v>45512</v>
      </c>
      <c r="B958" s="16">
        <v>45505</v>
      </c>
      <c r="C958" s="8">
        <f>IFERROR(LOOKUP(2,1/((Vencimentos!$B$8:$B$37&lt;=A958)*(Vencimentos!$B$8:$B$37&lt;&gt;"")*(Vencimentos!$C$8:$C$37&lt;&gt;"")),Vencimentos!$C$8:$C$37),0)</f>
        <v>0</v>
      </c>
      <c r="D958" s="10">
        <f>MAX(IF(AND(ISNUMBER(Formações!$C$8),A958&gt;=Formações!$C$8),Formações!$B$8,0),IF(AND(ISNUMBER(Formações!$C$9),A958&gt;=Formações!$C$9),Formações!$B$9,0),IF(AND(ISNUMBER(Formações!$C$10),A958&gt;=Formações!$C$10),Formações!$B$10,0),IF(AND(ISNUMBER(Formações!$C$11),A958&gt;=Formações!$C$11),Formações!$B$11,0),IF(AND(ISNUMBER(Formações!$C$12),A958&gt;=Formações!$C$12),Formações!$B$12,0))</f>
        <v>0</v>
      </c>
      <c r="E958">
        <v>31</v>
      </c>
      <c r="F958" s="8">
        <f t="shared" si="14"/>
        <v>0</v>
      </c>
    </row>
    <row r="959" spans="1:6">
      <c r="A959" s="1">
        <v>45513</v>
      </c>
      <c r="B959" s="16">
        <v>45505</v>
      </c>
      <c r="C959" s="8">
        <f>IFERROR(LOOKUP(2,1/((Vencimentos!$B$8:$B$37&lt;=A959)*(Vencimentos!$B$8:$B$37&lt;&gt;"")*(Vencimentos!$C$8:$C$37&lt;&gt;"")),Vencimentos!$C$8:$C$37),0)</f>
        <v>0</v>
      </c>
      <c r="D959" s="10">
        <f>MAX(IF(AND(ISNUMBER(Formações!$C$8),A959&gt;=Formações!$C$8),Formações!$B$8,0),IF(AND(ISNUMBER(Formações!$C$9),A959&gt;=Formações!$C$9),Formações!$B$9,0),IF(AND(ISNUMBER(Formações!$C$10),A959&gt;=Formações!$C$10),Formações!$B$10,0),IF(AND(ISNUMBER(Formações!$C$11),A959&gt;=Formações!$C$11),Formações!$B$11,0),IF(AND(ISNUMBER(Formações!$C$12),A959&gt;=Formações!$C$12),Formações!$B$12,0))</f>
        <v>0</v>
      </c>
      <c r="E959">
        <v>31</v>
      </c>
      <c r="F959" s="8">
        <f t="shared" si="14"/>
        <v>0</v>
      </c>
    </row>
    <row r="960" spans="1:6">
      <c r="A960" s="1">
        <v>45514</v>
      </c>
      <c r="B960" s="16">
        <v>45505</v>
      </c>
      <c r="C960" s="8">
        <f>IFERROR(LOOKUP(2,1/((Vencimentos!$B$8:$B$37&lt;=A960)*(Vencimentos!$B$8:$B$37&lt;&gt;"")*(Vencimentos!$C$8:$C$37&lt;&gt;"")),Vencimentos!$C$8:$C$37),0)</f>
        <v>0</v>
      </c>
      <c r="D960" s="10">
        <f>MAX(IF(AND(ISNUMBER(Formações!$C$8),A960&gt;=Formações!$C$8),Formações!$B$8,0),IF(AND(ISNUMBER(Formações!$C$9),A960&gt;=Formações!$C$9),Formações!$B$9,0),IF(AND(ISNUMBER(Formações!$C$10),A960&gt;=Formações!$C$10),Formações!$B$10,0),IF(AND(ISNUMBER(Formações!$C$11),A960&gt;=Formações!$C$11),Formações!$B$11,0),IF(AND(ISNUMBER(Formações!$C$12),A960&gt;=Formações!$C$12),Formações!$B$12,0))</f>
        <v>0</v>
      </c>
      <c r="E960">
        <v>31</v>
      </c>
      <c r="F960" s="8">
        <f t="shared" si="14"/>
        <v>0</v>
      </c>
    </row>
    <row r="961" spans="1:6">
      <c r="A961" s="1">
        <v>45515</v>
      </c>
      <c r="B961" s="16">
        <v>45505</v>
      </c>
      <c r="C961" s="8">
        <f>IFERROR(LOOKUP(2,1/((Vencimentos!$B$8:$B$37&lt;=A961)*(Vencimentos!$B$8:$B$37&lt;&gt;"")*(Vencimentos!$C$8:$C$37&lt;&gt;"")),Vencimentos!$C$8:$C$37),0)</f>
        <v>0</v>
      </c>
      <c r="D961" s="10">
        <f>MAX(IF(AND(ISNUMBER(Formações!$C$8),A961&gt;=Formações!$C$8),Formações!$B$8,0),IF(AND(ISNUMBER(Formações!$C$9),A961&gt;=Formações!$C$9),Formações!$B$9,0),IF(AND(ISNUMBER(Formações!$C$10),A961&gt;=Formações!$C$10),Formações!$B$10,0),IF(AND(ISNUMBER(Formações!$C$11),A961&gt;=Formações!$C$11),Formações!$B$11,0),IF(AND(ISNUMBER(Formações!$C$12),A961&gt;=Formações!$C$12),Formações!$B$12,0))</f>
        <v>0</v>
      </c>
      <c r="E961">
        <v>31</v>
      </c>
      <c r="F961" s="8">
        <f t="shared" si="14"/>
        <v>0</v>
      </c>
    </row>
    <row r="962" spans="1:6">
      <c r="A962" s="1">
        <v>45516</v>
      </c>
      <c r="B962" s="16">
        <v>45505</v>
      </c>
      <c r="C962" s="8">
        <f>IFERROR(LOOKUP(2,1/((Vencimentos!$B$8:$B$37&lt;=A962)*(Vencimentos!$B$8:$B$37&lt;&gt;"")*(Vencimentos!$C$8:$C$37&lt;&gt;"")),Vencimentos!$C$8:$C$37),0)</f>
        <v>0</v>
      </c>
      <c r="D962" s="10">
        <f>MAX(IF(AND(ISNUMBER(Formações!$C$8),A962&gt;=Formações!$C$8),Formações!$B$8,0),IF(AND(ISNUMBER(Formações!$C$9),A962&gt;=Formações!$C$9),Formações!$B$9,0),IF(AND(ISNUMBER(Formações!$C$10),A962&gt;=Formações!$C$10),Formações!$B$10,0),IF(AND(ISNUMBER(Formações!$C$11),A962&gt;=Formações!$C$11),Formações!$B$11,0),IF(AND(ISNUMBER(Formações!$C$12),A962&gt;=Formações!$C$12),Formações!$B$12,0))</f>
        <v>0</v>
      </c>
      <c r="E962">
        <v>31</v>
      </c>
      <c r="F962" s="8">
        <f t="shared" si="14"/>
        <v>0</v>
      </c>
    </row>
    <row r="963" spans="1:6">
      <c r="A963" s="1">
        <v>45517</v>
      </c>
      <c r="B963" s="16">
        <v>45505</v>
      </c>
      <c r="C963" s="8">
        <f>IFERROR(LOOKUP(2,1/((Vencimentos!$B$8:$B$37&lt;=A963)*(Vencimentos!$B$8:$B$37&lt;&gt;"")*(Vencimentos!$C$8:$C$37&lt;&gt;"")),Vencimentos!$C$8:$C$37),0)</f>
        <v>0</v>
      </c>
      <c r="D963" s="10">
        <f>MAX(IF(AND(ISNUMBER(Formações!$C$8),A963&gt;=Formações!$C$8),Formações!$B$8,0),IF(AND(ISNUMBER(Formações!$C$9),A963&gt;=Formações!$C$9),Formações!$B$9,0),IF(AND(ISNUMBER(Formações!$C$10),A963&gt;=Formações!$C$10),Formações!$B$10,0),IF(AND(ISNUMBER(Formações!$C$11),A963&gt;=Formações!$C$11),Formações!$B$11,0),IF(AND(ISNUMBER(Formações!$C$12),A963&gt;=Formações!$C$12),Formações!$B$12,0))</f>
        <v>0</v>
      </c>
      <c r="E963">
        <v>31</v>
      </c>
      <c r="F963" s="8">
        <f t="shared" si="14"/>
        <v>0</v>
      </c>
    </row>
    <row r="964" spans="1:6">
      <c r="A964" s="1">
        <v>45518</v>
      </c>
      <c r="B964" s="16">
        <v>45505</v>
      </c>
      <c r="C964" s="8">
        <f>IFERROR(LOOKUP(2,1/((Vencimentos!$B$8:$B$37&lt;=A964)*(Vencimentos!$B$8:$B$37&lt;&gt;"")*(Vencimentos!$C$8:$C$37&lt;&gt;"")),Vencimentos!$C$8:$C$37),0)</f>
        <v>0</v>
      </c>
      <c r="D964" s="10">
        <f>MAX(IF(AND(ISNUMBER(Formações!$C$8),A964&gt;=Formações!$C$8),Formações!$B$8,0),IF(AND(ISNUMBER(Formações!$C$9),A964&gt;=Formações!$C$9),Formações!$B$9,0),IF(AND(ISNUMBER(Formações!$C$10),A964&gt;=Formações!$C$10),Formações!$B$10,0),IF(AND(ISNUMBER(Formações!$C$11),A964&gt;=Formações!$C$11),Formações!$B$11,0),IF(AND(ISNUMBER(Formações!$C$12),A964&gt;=Formações!$C$12),Formações!$B$12,0))</f>
        <v>0</v>
      </c>
      <c r="E964">
        <v>31</v>
      </c>
      <c r="F964" s="8">
        <f t="shared" si="14"/>
        <v>0</v>
      </c>
    </row>
    <row r="965" spans="1:6">
      <c r="A965" s="1">
        <v>45519</v>
      </c>
      <c r="B965" s="16">
        <v>45505</v>
      </c>
      <c r="C965" s="8">
        <f>IFERROR(LOOKUP(2,1/((Vencimentos!$B$8:$B$37&lt;=A965)*(Vencimentos!$B$8:$B$37&lt;&gt;"")*(Vencimentos!$C$8:$C$37&lt;&gt;"")),Vencimentos!$C$8:$C$37),0)</f>
        <v>0</v>
      </c>
      <c r="D965" s="10">
        <f>MAX(IF(AND(ISNUMBER(Formações!$C$8),A965&gt;=Formações!$C$8),Formações!$B$8,0),IF(AND(ISNUMBER(Formações!$C$9),A965&gt;=Formações!$C$9),Formações!$B$9,0),IF(AND(ISNUMBER(Formações!$C$10),A965&gt;=Formações!$C$10),Formações!$B$10,0),IF(AND(ISNUMBER(Formações!$C$11),A965&gt;=Formações!$C$11),Formações!$B$11,0),IF(AND(ISNUMBER(Formações!$C$12),A965&gt;=Formações!$C$12),Formações!$B$12,0))</f>
        <v>0</v>
      </c>
      <c r="E965">
        <v>31</v>
      </c>
      <c r="F965" s="8">
        <f t="shared" si="14"/>
        <v>0</v>
      </c>
    </row>
    <row r="966" spans="1:6">
      <c r="A966" s="1">
        <v>45520</v>
      </c>
      <c r="B966" s="16">
        <v>45505</v>
      </c>
      <c r="C966" s="8">
        <f>IFERROR(LOOKUP(2,1/((Vencimentos!$B$8:$B$37&lt;=A966)*(Vencimentos!$B$8:$B$37&lt;&gt;"")*(Vencimentos!$C$8:$C$37&lt;&gt;"")),Vencimentos!$C$8:$C$37),0)</f>
        <v>0</v>
      </c>
      <c r="D966" s="10">
        <f>MAX(IF(AND(ISNUMBER(Formações!$C$8),A966&gt;=Formações!$C$8),Formações!$B$8,0),IF(AND(ISNUMBER(Formações!$C$9),A966&gt;=Formações!$C$9),Formações!$B$9,0),IF(AND(ISNUMBER(Formações!$C$10),A966&gt;=Formações!$C$10),Formações!$B$10,0),IF(AND(ISNUMBER(Formações!$C$11),A966&gt;=Formações!$C$11),Formações!$B$11,0),IF(AND(ISNUMBER(Formações!$C$12),A966&gt;=Formações!$C$12),Formações!$B$12,0))</f>
        <v>0</v>
      </c>
      <c r="E966">
        <v>31</v>
      </c>
      <c r="F966" s="8">
        <f t="shared" si="14"/>
        <v>0</v>
      </c>
    </row>
    <row r="967" spans="1:6">
      <c r="A967" s="1">
        <v>45521</v>
      </c>
      <c r="B967" s="16">
        <v>45505</v>
      </c>
      <c r="C967" s="8">
        <f>IFERROR(LOOKUP(2,1/((Vencimentos!$B$8:$B$37&lt;=A967)*(Vencimentos!$B$8:$B$37&lt;&gt;"")*(Vencimentos!$C$8:$C$37&lt;&gt;"")),Vencimentos!$C$8:$C$37),0)</f>
        <v>0</v>
      </c>
      <c r="D967" s="10">
        <f>MAX(IF(AND(ISNUMBER(Formações!$C$8),A967&gt;=Formações!$C$8),Formações!$B$8,0),IF(AND(ISNUMBER(Formações!$C$9),A967&gt;=Formações!$C$9),Formações!$B$9,0),IF(AND(ISNUMBER(Formações!$C$10),A967&gt;=Formações!$C$10),Formações!$B$10,0),IF(AND(ISNUMBER(Formações!$C$11),A967&gt;=Formações!$C$11),Formações!$B$11,0),IF(AND(ISNUMBER(Formações!$C$12),A967&gt;=Formações!$C$12),Formações!$B$12,0))</f>
        <v>0</v>
      </c>
      <c r="E967">
        <v>31</v>
      </c>
      <c r="F967" s="8">
        <f t="shared" si="14"/>
        <v>0</v>
      </c>
    </row>
    <row r="968" spans="1:6">
      <c r="A968" s="1">
        <v>45522</v>
      </c>
      <c r="B968" s="16">
        <v>45505</v>
      </c>
      <c r="C968" s="8">
        <f>IFERROR(LOOKUP(2,1/((Vencimentos!$B$8:$B$37&lt;=A968)*(Vencimentos!$B$8:$B$37&lt;&gt;"")*(Vencimentos!$C$8:$C$37&lt;&gt;"")),Vencimentos!$C$8:$C$37),0)</f>
        <v>0</v>
      </c>
      <c r="D968" s="10">
        <f>MAX(IF(AND(ISNUMBER(Formações!$C$8),A968&gt;=Formações!$C$8),Formações!$B$8,0),IF(AND(ISNUMBER(Formações!$C$9),A968&gt;=Formações!$C$9),Formações!$B$9,0),IF(AND(ISNUMBER(Formações!$C$10),A968&gt;=Formações!$C$10),Formações!$B$10,0),IF(AND(ISNUMBER(Formações!$C$11),A968&gt;=Formações!$C$11),Formações!$B$11,0),IF(AND(ISNUMBER(Formações!$C$12),A968&gt;=Formações!$C$12),Formações!$B$12,0))</f>
        <v>0</v>
      </c>
      <c r="E968">
        <v>31</v>
      </c>
      <c r="F968" s="8">
        <f t="shared" ref="F968:F1031" si="15">IF(OR(C968&lt;=0,D968&lt;=0),0,C968*D968/E968)</f>
        <v>0</v>
      </c>
    </row>
    <row r="969" spans="1:6">
      <c r="A969" s="1">
        <v>45523</v>
      </c>
      <c r="B969" s="16">
        <v>45505</v>
      </c>
      <c r="C969" s="8">
        <f>IFERROR(LOOKUP(2,1/((Vencimentos!$B$8:$B$37&lt;=A969)*(Vencimentos!$B$8:$B$37&lt;&gt;"")*(Vencimentos!$C$8:$C$37&lt;&gt;"")),Vencimentos!$C$8:$C$37),0)</f>
        <v>0</v>
      </c>
      <c r="D969" s="10">
        <f>MAX(IF(AND(ISNUMBER(Formações!$C$8),A969&gt;=Formações!$C$8),Formações!$B$8,0),IF(AND(ISNUMBER(Formações!$C$9),A969&gt;=Formações!$C$9),Formações!$B$9,0),IF(AND(ISNUMBER(Formações!$C$10),A969&gt;=Formações!$C$10),Formações!$B$10,0),IF(AND(ISNUMBER(Formações!$C$11),A969&gt;=Formações!$C$11),Formações!$B$11,0),IF(AND(ISNUMBER(Formações!$C$12),A969&gt;=Formações!$C$12),Formações!$B$12,0))</f>
        <v>0</v>
      </c>
      <c r="E969">
        <v>31</v>
      </c>
      <c r="F969" s="8">
        <f t="shared" si="15"/>
        <v>0</v>
      </c>
    </row>
    <row r="970" spans="1:6">
      <c r="A970" s="1">
        <v>45524</v>
      </c>
      <c r="B970" s="16">
        <v>45505</v>
      </c>
      <c r="C970" s="8">
        <f>IFERROR(LOOKUP(2,1/((Vencimentos!$B$8:$B$37&lt;=A970)*(Vencimentos!$B$8:$B$37&lt;&gt;"")*(Vencimentos!$C$8:$C$37&lt;&gt;"")),Vencimentos!$C$8:$C$37),0)</f>
        <v>0</v>
      </c>
      <c r="D970" s="10">
        <f>MAX(IF(AND(ISNUMBER(Formações!$C$8),A970&gt;=Formações!$C$8),Formações!$B$8,0),IF(AND(ISNUMBER(Formações!$C$9),A970&gt;=Formações!$C$9),Formações!$B$9,0),IF(AND(ISNUMBER(Formações!$C$10),A970&gt;=Formações!$C$10),Formações!$B$10,0),IF(AND(ISNUMBER(Formações!$C$11),A970&gt;=Formações!$C$11),Formações!$B$11,0),IF(AND(ISNUMBER(Formações!$C$12),A970&gt;=Formações!$C$12),Formações!$B$12,0))</f>
        <v>0</v>
      </c>
      <c r="E970">
        <v>31</v>
      </c>
      <c r="F970" s="8">
        <f t="shared" si="15"/>
        <v>0</v>
      </c>
    </row>
    <row r="971" spans="1:6">
      <c r="A971" s="1">
        <v>45525</v>
      </c>
      <c r="B971" s="16">
        <v>45505</v>
      </c>
      <c r="C971" s="8">
        <f>IFERROR(LOOKUP(2,1/((Vencimentos!$B$8:$B$37&lt;=A971)*(Vencimentos!$B$8:$B$37&lt;&gt;"")*(Vencimentos!$C$8:$C$37&lt;&gt;"")),Vencimentos!$C$8:$C$37),0)</f>
        <v>0</v>
      </c>
      <c r="D971" s="10">
        <f>MAX(IF(AND(ISNUMBER(Formações!$C$8),A971&gt;=Formações!$C$8),Formações!$B$8,0),IF(AND(ISNUMBER(Formações!$C$9),A971&gt;=Formações!$C$9),Formações!$B$9,0),IF(AND(ISNUMBER(Formações!$C$10),A971&gt;=Formações!$C$10),Formações!$B$10,0),IF(AND(ISNUMBER(Formações!$C$11),A971&gt;=Formações!$C$11),Formações!$B$11,0),IF(AND(ISNUMBER(Formações!$C$12),A971&gt;=Formações!$C$12),Formações!$B$12,0))</f>
        <v>0</v>
      </c>
      <c r="E971">
        <v>31</v>
      </c>
      <c r="F971" s="8">
        <f t="shared" si="15"/>
        <v>0</v>
      </c>
    </row>
    <row r="972" spans="1:6">
      <c r="A972" s="1">
        <v>45526</v>
      </c>
      <c r="B972" s="16">
        <v>45505</v>
      </c>
      <c r="C972" s="8">
        <f>IFERROR(LOOKUP(2,1/((Vencimentos!$B$8:$B$37&lt;=A972)*(Vencimentos!$B$8:$B$37&lt;&gt;"")*(Vencimentos!$C$8:$C$37&lt;&gt;"")),Vencimentos!$C$8:$C$37),0)</f>
        <v>0</v>
      </c>
      <c r="D972" s="10">
        <f>MAX(IF(AND(ISNUMBER(Formações!$C$8),A972&gt;=Formações!$C$8),Formações!$B$8,0),IF(AND(ISNUMBER(Formações!$C$9),A972&gt;=Formações!$C$9),Formações!$B$9,0),IF(AND(ISNUMBER(Formações!$C$10),A972&gt;=Formações!$C$10),Formações!$B$10,0),IF(AND(ISNUMBER(Formações!$C$11),A972&gt;=Formações!$C$11),Formações!$B$11,0),IF(AND(ISNUMBER(Formações!$C$12),A972&gt;=Formações!$C$12),Formações!$B$12,0))</f>
        <v>0</v>
      </c>
      <c r="E972">
        <v>31</v>
      </c>
      <c r="F972" s="8">
        <f t="shared" si="15"/>
        <v>0</v>
      </c>
    </row>
    <row r="973" spans="1:6">
      <c r="A973" s="1">
        <v>45527</v>
      </c>
      <c r="B973" s="16">
        <v>45505</v>
      </c>
      <c r="C973" s="8">
        <f>IFERROR(LOOKUP(2,1/((Vencimentos!$B$8:$B$37&lt;=A973)*(Vencimentos!$B$8:$B$37&lt;&gt;"")*(Vencimentos!$C$8:$C$37&lt;&gt;"")),Vencimentos!$C$8:$C$37),0)</f>
        <v>0</v>
      </c>
      <c r="D973" s="10">
        <f>MAX(IF(AND(ISNUMBER(Formações!$C$8),A973&gt;=Formações!$C$8),Formações!$B$8,0),IF(AND(ISNUMBER(Formações!$C$9),A973&gt;=Formações!$C$9),Formações!$B$9,0),IF(AND(ISNUMBER(Formações!$C$10),A973&gt;=Formações!$C$10),Formações!$B$10,0),IF(AND(ISNUMBER(Formações!$C$11),A973&gt;=Formações!$C$11),Formações!$B$11,0),IF(AND(ISNUMBER(Formações!$C$12),A973&gt;=Formações!$C$12),Formações!$B$12,0))</f>
        <v>0</v>
      </c>
      <c r="E973">
        <v>31</v>
      </c>
      <c r="F973" s="8">
        <f t="shared" si="15"/>
        <v>0</v>
      </c>
    </row>
    <row r="974" spans="1:6">
      <c r="A974" s="1">
        <v>45528</v>
      </c>
      <c r="B974" s="16">
        <v>45505</v>
      </c>
      <c r="C974" s="8">
        <f>IFERROR(LOOKUP(2,1/((Vencimentos!$B$8:$B$37&lt;=A974)*(Vencimentos!$B$8:$B$37&lt;&gt;"")*(Vencimentos!$C$8:$C$37&lt;&gt;"")),Vencimentos!$C$8:$C$37),0)</f>
        <v>0</v>
      </c>
      <c r="D974" s="10">
        <f>MAX(IF(AND(ISNUMBER(Formações!$C$8),A974&gt;=Formações!$C$8),Formações!$B$8,0),IF(AND(ISNUMBER(Formações!$C$9),A974&gt;=Formações!$C$9),Formações!$B$9,0),IF(AND(ISNUMBER(Formações!$C$10),A974&gt;=Formações!$C$10),Formações!$B$10,0),IF(AND(ISNUMBER(Formações!$C$11),A974&gt;=Formações!$C$11),Formações!$B$11,0),IF(AND(ISNUMBER(Formações!$C$12),A974&gt;=Formações!$C$12),Formações!$B$12,0))</f>
        <v>0</v>
      </c>
      <c r="E974">
        <v>31</v>
      </c>
      <c r="F974" s="8">
        <f t="shared" si="15"/>
        <v>0</v>
      </c>
    </row>
    <row r="975" spans="1:6">
      <c r="A975" s="1">
        <v>45529</v>
      </c>
      <c r="B975" s="16">
        <v>45505</v>
      </c>
      <c r="C975" s="8">
        <f>IFERROR(LOOKUP(2,1/((Vencimentos!$B$8:$B$37&lt;=A975)*(Vencimentos!$B$8:$B$37&lt;&gt;"")*(Vencimentos!$C$8:$C$37&lt;&gt;"")),Vencimentos!$C$8:$C$37),0)</f>
        <v>0</v>
      </c>
      <c r="D975" s="10">
        <f>MAX(IF(AND(ISNUMBER(Formações!$C$8),A975&gt;=Formações!$C$8),Formações!$B$8,0),IF(AND(ISNUMBER(Formações!$C$9),A975&gt;=Formações!$C$9),Formações!$B$9,0),IF(AND(ISNUMBER(Formações!$C$10),A975&gt;=Formações!$C$10),Formações!$B$10,0),IF(AND(ISNUMBER(Formações!$C$11),A975&gt;=Formações!$C$11),Formações!$B$11,0),IF(AND(ISNUMBER(Formações!$C$12),A975&gt;=Formações!$C$12),Formações!$B$12,0))</f>
        <v>0</v>
      </c>
      <c r="E975">
        <v>31</v>
      </c>
      <c r="F975" s="8">
        <f t="shared" si="15"/>
        <v>0</v>
      </c>
    </row>
    <row r="976" spans="1:6">
      <c r="A976" s="1">
        <v>45530</v>
      </c>
      <c r="B976" s="16">
        <v>45505</v>
      </c>
      <c r="C976" s="8">
        <f>IFERROR(LOOKUP(2,1/((Vencimentos!$B$8:$B$37&lt;=A976)*(Vencimentos!$B$8:$B$37&lt;&gt;"")*(Vencimentos!$C$8:$C$37&lt;&gt;"")),Vencimentos!$C$8:$C$37),0)</f>
        <v>0</v>
      </c>
      <c r="D976" s="10">
        <f>MAX(IF(AND(ISNUMBER(Formações!$C$8),A976&gt;=Formações!$C$8),Formações!$B$8,0),IF(AND(ISNUMBER(Formações!$C$9),A976&gt;=Formações!$C$9),Formações!$B$9,0),IF(AND(ISNUMBER(Formações!$C$10),A976&gt;=Formações!$C$10),Formações!$B$10,0),IF(AND(ISNUMBER(Formações!$C$11),A976&gt;=Formações!$C$11),Formações!$B$11,0),IF(AND(ISNUMBER(Formações!$C$12),A976&gt;=Formações!$C$12),Formações!$B$12,0))</f>
        <v>0</v>
      </c>
      <c r="E976">
        <v>31</v>
      </c>
      <c r="F976" s="8">
        <f t="shared" si="15"/>
        <v>0</v>
      </c>
    </row>
    <row r="977" spans="1:6">
      <c r="A977" s="1">
        <v>45531</v>
      </c>
      <c r="B977" s="16">
        <v>45505</v>
      </c>
      <c r="C977" s="8">
        <f>IFERROR(LOOKUP(2,1/((Vencimentos!$B$8:$B$37&lt;=A977)*(Vencimentos!$B$8:$B$37&lt;&gt;"")*(Vencimentos!$C$8:$C$37&lt;&gt;"")),Vencimentos!$C$8:$C$37),0)</f>
        <v>0</v>
      </c>
      <c r="D977" s="10">
        <f>MAX(IF(AND(ISNUMBER(Formações!$C$8),A977&gt;=Formações!$C$8),Formações!$B$8,0),IF(AND(ISNUMBER(Formações!$C$9),A977&gt;=Formações!$C$9),Formações!$B$9,0),IF(AND(ISNUMBER(Formações!$C$10),A977&gt;=Formações!$C$10),Formações!$B$10,0),IF(AND(ISNUMBER(Formações!$C$11),A977&gt;=Formações!$C$11),Formações!$B$11,0),IF(AND(ISNUMBER(Formações!$C$12),A977&gt;=Formações!$C$12),Formações!$B$12,0))</f>
        <v>0</v>
      </c>
      <c r="E977">
        <v>31</v>
      </c>
      <c r="F977" s="8">
        <f t="shared" si="15"/>
        <v>0</v>
      </c>
    </row>
    <row r="978" spans="1:6">
      <c r="A978" s="1">
        <v>45532</v>
      </c>
      <c r="B978" s="16">
        <v>45505</v>
      </c>
      <c r="C978" s="8">
        <f>IFERROR(LOOKUP(2,1/((Vencimentos!$B$8:$B$37&lt;=A978)*(Vencimentos!$B$8:$B$37&lt;&gt;"")*(Vencimentos!$C$8:$C$37&lt;&gt;"")),Vencimentos!$C$8:$C$37),0)</f>
        <v>0</v>
      </c>
      <c r="D978" s="10">
        <f>MAX(IF(AND(ISNUMBER(Formações!$C$8),A978&gt;=Formações!$C$8),Formações!$B$8,0),IF(AND(ISNUMBER(Formações!$C$9),A978&gt;=Formações!$C$9),Formações!$B$9,0),IF(AND(ISNUMBER(Formações!$C$10),A978&gt;=Formações!$C$10),Formações!$B$10,0),IF(AND(ISNUMBER(Formações!$C$11),A978&gt;=Formações!$C$11),Formações!$B$11,0),IF(AND(ISNUMBER(Formações!$C$12),A978&gt;=Formações!$C$12),Formações!$B$12,0))</f>
        <v>0</v>
      </c>
      <c r="E978">
        <v>31</v>
      </c>
      <c r="F978" s="8">
        <f t="shared" si="15"/>
        <v>0</v>
      </c>
    </row>
    <row r="979" spans="1:6">
      <c r="A979" s="1">
        <v>45533</v>
      </c>
      <c r="B979" s="16">
        <v>45505</v>
      </c>
      <c r="C979" s="8">
        <f>IFERROR(LOOKUP(2,1/((Vencimentos!$B$8:$B$37&lt;=A979)*(Vencimentos!$B$8:$B$37&lt;&gt;"")*(Vencimentos!$C$8:$C$37&lt;&gt;"")),Vencimentos!$C$8:$C$37),0)</f>
        <v>0</v>
      </c>
      <c r="D979" s="10">
        <f>MAX(IF(AND(ISNUMBER(Formações!$C$8),A979&gt;=Formações!$C$8),Formações!$B$8,0),IF(AND(ISNUMBER(Formações!$C$9),A979&gt;=Formações!$C$9),Formações!$B$9,0),IF(AND(ISNUMBER(Formações!$C$10),A979&gt;=Formações!$C$10),Formações!$B$10,0),IF(AND(ISNUMBER(Formações!$C$11),A979&gt;=Formações!$C$11),Formações!$B$11,0),IF(AND(ISNUMBER(Formações!$C$12),A979&gt;=Formações!$C$12),Formações!$B$12,0))</f>
        <v>0</v>
      </c>
      <c r="E979">
        <v>31</v>
      </c>
      <c r="F979" s="8">
        <f t="shared" si="15"/>
        <v>0</v>
      </c>
    </row>
    <row r="980" spans="1:6">
      <c r="A980" s="1">
        <v>45534</v>
      </c>
      <c r="B980" s="16">
        <v>45505</v>
      </c>
      <c r="C980" s="8">
        <f>IFERROR(LOOKUP(2,1/((Vencimentos!$B$8:$B$37&lt;=A980)*(Vencimentos!$B$8:$B$37&lt;&gt;"")*(Vencimentos!$C$8:$C$37&lt;&gt;"")),Vencimentos!$C$8:$C$37),0)</f>
        <v>0</v>
      </c>
      <c r="D980" s="10">
        <f>MAX(IF(AND(ISNUMBER(Formações!$C$8),A980&gt;=Formações!$C$8),Formações!$B$8,0),IF(AND(ISNUMBER(Formações!$C$9),A980&gt;=Formações!$C$9),Formações!$B$9,0),IF(AND(ISNUMBER(Formações!$C$10),A980&gt;=Formações!$C$10),Formações!$B$10,0),IF(AND(ISNUMBER(Formações!$C$11),A980&gt;=Formações!$C$11),Formações!$B$11,0),IF(AND(ISNUMBER(Formações!$C$12),A980&gt;=Formações!$C$12),Formações!$B$12,0))</f>
        <v>0</v>
      </c>
      <c r="E980">
        <v>31</v>
      </c>
      <c r="F980" s="8">
        <f t="shared" si="15"/>
        <v>0</v>
      </c>
    </row>
    <row r="981" spans="1:6">
      <c r="A981" s="1">
        <v>45535</v>
      </c>
      <c r="B981" s="16">
        <v>45505</v>
      </c>
      <c r="C981" s="8">
        <f>IFERROR(LOOKUP(2,1/((Vencimentos!$B$8:$B$37&lt;=A981)*(Vencimentos!$B$8:$B$37&lt;&gt;"")*(Vencimentos!$C$8:$C$37&lt;&gt;"")),Vencimentos!$C$8:$C$37),0)</f>
        <v>0</v>
      </c>
      <c r="D981" s="10">
        <f>MAX(IF(AND(ISNUMBER(Formações!$C$8),A981&gt;=Formações!$C$8),Formações!$B$8,0),IF(AND(ISNUMBER(Formações!$C$9),A981&gt;=Formações!$C$9),Formações!$B$9,0),IF(AND(ISNUMBER(Formações!$C$10),A981&gt;=Formações!$C$10),Formações!$B$10,0),IF(AND(ISNUMBER(Formações!$C$11),A981&gt;=Formações!$C$11),Formações!$B$11,0),IF(AND(ISNUMBER(Formações!$C$12),A981&gt;=Formações!$C$12),Formações!$B$12,0))</f>
        <v>0</v>
      </c>
      <c r="E981">
        <v>31</v>
      </c>
      <c r="F981" s="8">
        <f t="shared" si="15"/>
        <v>0</v>
      </c>
    </row>
    <row r="982" spans="1:6">
      <c r="A982" s="1">
        <v>45536</v>
      </c>
      <c r="B982" s="16">
        <v>45536</v>
      </c>
      <c r="C982" s="8">
        <f>IFERROR(LOOKUP(2,1/((Vencimentos!$B$8:$B$37&lt;=A982)*(Vencimentos!$B$8:$B$37&lt;&gt;"")*(Vencimentos!$C$8:$C$37&lt;&gt;"")),Vencimentos!$C$8:$C$37),0)</f>
        <v>0</v>
      </c>
      <c r="D982" s="10">
        <f>MAX(IF(AND(ISNUMBER(Formações!$C$8),A982&gt;=Formações!$C$8),Formações!$B$8,0),IF(AND(ISNUMBER(Formações!$C$9),A982&gt;=Formações!$C$9),Formações!$B$9,0),IF(AND(ISNUMBER(Formações!$C$10),A982&gt;=Formações!$C$10),Formações!$B$10,0),IF(AND(ISNUMBER(Formações!$C$11),A982&gt;=Formações!$C$11),Formações!$B$11,0),IF(AND(ISNUMBER(Formações!$C$12),A982&gt;=Formações!$C$12),Formações!$B$12,0))</f>
        <v>0</v>
      </c>
      <c r="E982">
        <v>30</v>
      </c>
      <c r="F982" s="8">
        <f t="shared" si="15"/>
        <v>0</v>
      </c>
    </row>
    <row r="983" spans="1:6">
      <c r="A983" s="1">
        <v>45537</v>
      </c>
      <c r="B983" s="16">
        <v>45536</v>
      </c>
      <c r="C983" s="8">
        <f>IFERROR(LOOKUP(2,1/((Vencimentos!$B$8:$B$37&lt;=A983)*(Vencimentos!$B$8:$B$37&lt;&gt;"")*(Vencimentos!$C$8:$C$37&lt;&gt;"")),Vencimentos!$C$8:$C$37),0)</f>
        <v>0</v>
      </c>
      <c r="D983" s="10">
        <f>MAX(IF(AND(ISNUMBER(Formações!$C$8),A983&gt;=Formações!$C$8),Formações!$B$8,0),IF(AND(ISNUMBER(Formações!$C$9),A983&gt;=Formações!$C$9),Formações!$B$9,0),IF(AND(ISNUMBER(Formações!$C$10),A983&gt;=Formações!$C$10),Formações!$B$10,0),IF(AND(ISNUMBER(Formações!$C$11),A983&gt;=Formações!$C$11),Formações!$B$11,0),IF(AND(ISNUMBER(Formações!$C$12),A983&gt;=Formações!$C$12),Formações!$B$12,0))</f>
        <v>0</v>
      </c>
      <c r="E983">
        <v>30</v>
      </c>
      <c r="F983" s="8">
        <f t="shared" si="15"/>
        <v>0</v>
      </c>
    </row>
    <row r="984" spans="1:6">
      <c r="A984" s="1">
        <v>45538</v>
      </c>
      <c r="B984" s="16">
        <v>45536</v>
      </c>
      <c r="C984" s="8">
        <f>IFERROR(LOOKUP(2,1/((Vencimentos!$B$8:$B$37&lt;=A984)*(Vencimentos!$B$8:$B$37&lt;&gt;"")*(Vencimentos!$C$8:$C$37&lt;&gt;"")),Vencimentos!$C$8:$C$37),0)</f>
        <v>0</v>
      </c>
      <c r="D984" s="10">
        <f>MAX(IF(AND(ISNUMBER(Formações!$C$8),A984&gt;=Formações!$C$8),Formações!$B$8,0),IF(AND(ISNUMBER(Formações!$C$9),A984&gt;=Formações!$C$9),Formações!$B$9,0),IF(AND(ISNUMBER(Formações!$C$10),A984&gt;=Formações!$C$10),Formações!$B$10,0),IF(AND(ISNUMBER(Formações!$C$11),A984&gt;=Formações!$C$11),Formações!$B$11,0),IF(AND(ISNUMBER(Formações!$C$12),A984&gt;=Formações!$C$12),Formações!$B$12,0))</f>
        <v>0</v>
      </c>
      <c r="E984">
        <v>30</v>
      </c>
      <c r="F984" s="8">
        <f t="shared" si="15"/>
        <v>0</v>
      </c>
    </row>
    <row r="985" spans="1:6">
      <c r="A985" s="1">
        <v>45539</v>
      </c>
      <c r="B985" s="16">
        <v>45536</v>
      </c>
      <c r="C985" s="8">
        <f>IFERROR(LOOKUP(2,1/((Vencimentos!$B$8:$B$37&lt;=A985)*(Vencimentos!$B$8:$B$37&lt;&gt;"")*(Vencimentos!$C$8:$C$37&lt;&gt;"")),Vencimentos!$C$8:$C$37),0)</f>
        <v>0</v>
      </c>
      <c r="D985" s="10">
        <f>MAX(IF(AND(ISNUMBER(Formações!$C$8),A985&gt;=Formações!$C$8),Formações!$B$8,0),IF(AND(ISNUMBER(Formações!$C$9),A985&gt;=Formações!$C$9),Formações!$B$9,0),IF(AND(ISNUMBER(Formações!$C$10),A985&gt;=Formações!$C$10),Formações!$B$10,0),IF(AND(ISNUMBER(Formações!$C$11),A985&gt;=Formações!$C$11),Formações!$B$11,0),IF(AND(ISNUMBER(Formações!$C$12),A985&gt;=Formações!$C$12),Formações!$B$12,0))</f>
        <v>0</v>
      </c>
      <c r="E985">
        <v>30</v>
      </c>
      <c r="F985" s="8">
        <f t="shared" si="15"/>
        <v>0</v>
      </c>
    </row>
    <row r="986" spans="1:6">
      <c r="A986" s="1">
        <v>45540</v>
      </c>
      <c r="B986" s="16">
        <v>45536</v>
      </c>
      <c r="C986" s="8">
        <f>IFERROR(LOOKUP(2,1/((Vencimentos!$B$8:$B$37&lt;=A986)*(Vencimentos!$B$8:$B$37&lt;&gt;"")*(Vencimentos!$C$8:$C$37&lt;&gt;"")),Vencimentos!$C$8:$C$37),0)</f>
        <v>0</v>
      </c>
      <c r="D986" s="10">
        <f>MAX(IF(AND(ISNUMBER(Formações!$C$8),A986&gt;=Formações!$C$8),Formações!$B$8,0),IF(AND(ISNUMBER(Formações!$C$9),A986&gt;=Formações!$C$9),Formações!$B$9,0),IF(AND(ISNUMBER(Formações!$C$10),A986&gt;=Formações!$C$10),Formações!$B$10,0),IF(AND(ISNUMBER(Formações!$C$11),A986&gt;=Formações!$C$11),Formações!$B$11,0),IF(AND(ISNUMBER(Formações!$C$12),A986&gt;=Formações!$C$12),Formações!$B$12,0))</f>
        <v>0</v>
      </c>
      <c r="E986">
        <v>30</v>
      </c>
      <c r="F986" s="8">
        <f t="shared" si="15"/>
        <v>0</v>
      </c>
    </row>
    <row r="987" spans="1:6">
      <c r="A987" s="1">
        <v>45541</v>
      </c>
      <c r="B987" s="16">
        <v>45536</v>
      </c>
      <c r="C987" s="8">
        <f>IFERROR(LOOKUP(2,1/((Vencimentos!$B$8:$B$37&lt;=A987)*(Vencimentos!$B$8:$B$37&lt;&gt;"")*(Vencimentos!$C$8:$C$37&lt;&gt;"")),Vencimentos!$C$8:$C$37),0)</f>
        <v>0</v>
      </c>
      <c r="D987" s="10">
        <f>MAX(IF(AND(ISNUMBER(Formações!$C$8),A987&gt;=Formações!$C$8),Formações!$B$8,0),IF(AND(ISNUMBER(Formações!$C$9),A987&gt;=Formações!$C$9),Formações!$B$9,0),IF(AND(ISNUMBER(Formações!$C$10),A987&gt;=Formações!$C$10),Formações!$B$10,0),IF(AND(ISNUMBER(Formações!$C$11),A987&gt;=Formações!$C$11),Formações!$B$11,0),IF(AND(ISNUMBER(Formações!$C$12),A987&gt;=Formações!$C$12),Formações!$B$12,0))</f>
        <v>0</v>
      </c>
      <c r="E987">
        <v>30</v>
      </c>
      <c r="F987" s="8">
        <f t="shared" si="15"/>
        <v>0</v>
      </c>
    </row>
    <row r="988" spans="1:6">
      <c r="A988" s="1">
        <v>45542</v>
      </c>
      <c r="B988" s="16">
        <v>45536</v>
      </c>
      <c r="C988" s="8">
        <f>IFERROR(LOOKUP(2,1/((Vencimentos!$B$8:$B$37&lt;=A988)*(Vencimentos!$B$8:$B$37&lt;&gt;"")*(Vencimentos!$C$8:$C$37&lt;&gt;"")),Vencimentos!$C$8:$C$37),0)</f>
        <v>0</v>
      </c>
      <c r="D988" s="10">
        <f>MAX(IF(AND(ISNUMBER(Formações!$C$8),A988&gt;=Formações!$C$8),Formações!$B$8,0),IF(AND(ISNUMBER(Formações!$C$9),A988&gt;=Formações!$C$9),Formações!$B$9,0),IF(AND(ISNUMBER(Formações!$C$10),A988&gt;=Formações!$C$10),Formações!$B$10,0),IF(AND(ISNUMBER(Formações!$C$11),A988&gt;=Formações!$C$11),Formações!$B$11,0),IF(AND(ISNUMBER(Formações!$C$12),A988&gt;=Formações!$C$12),Formações!$B$12,0))</f>
        <v>0</v>
      </c>
      <c r="E988">
        <v>30</v>
      </c>
      <c r="F988" s="8">
        <f t="shared" si="15"/>
        <v>0</v>
      </c>
    </row>
    <row r="989" spans="1:6">
      <c r="A989" s="1">
        <v>45543</v>
      </c>
      <c r="B989" s="16">
        <v>45536</v>
      </c>
      <c r="C989" s="8">
        <f>IFERROR(LOOKUP(2,1/((Vencimentos!$B$8:$B$37&lt;=A989)*(Vencimentos!$B$8:$B$37&lt;&gt;"")*(Vencimentos!$C$8:$C$37&lt;&gt;"")),Vencimentos!$C$8:$C$37),0)</f>
        <v>0</v>
      </c>
      <c r="D989" s="10">
        <f>MAX(IF(AND(ISNUMBER(Formações!$C$8),A989&gt;=Formações!$C$8),Formações!$B$8,0),IF(AND(ISNUMBER(Formações!$C$9),A989&gt;=Formações!$C$9),Formações!$B$9,0),IF(AND(ISNUMBER(Formações!$C$10),A989&gt;=Formações!$C$10),Formações!$B$10,0),IF(AND(ISNUMBER(Formações!$C$11),A989&gt;=Formações!$C$11),Formações!$B$11,0),IF(AND(ISNUMBER(Formações!$C$12),A989&gt;=Formações!$C$12),Formações!$B$12,0))</f>
        <v>0</v>
      </c>
      <c r="E989">
        <v>30</v>
      </c>
      <c r="F989" s="8">
        <f t="shared" si="15"/>
        <v>0</v>
      </c>
    </row>
    <row r="990" spans="1:6">
      <c r="A990" s="1">
        <v>45544</v>
      </c>
      <c r="B990" s="16">
        <v>45536</v>
      </c>
      <c r="C990" s="8">
        <f>IFERROR(LOOKUP(2,1/((Vencimentos!$B$8:$B$37&lt;=A990)*(Vencimentos!$B$8:$B$37&lt;&gt;"")*(Vencimentos!$C$8:$C$37&lt;&gt;"")),Vencimentos!$C$8:$C$37),0)</f>
        <v>0</v>
      </c>
      <c r="D990" s="10">
        <f>MAX(IF(AND(ISNUMBER(Formações!$C$8),A990&gt;=Formações!$C$8),Formações!$B$8,0),IF(AND(ISNUMBER(Formações!$C$9),A990&gt;=Formações!$C$9),Formações!$B$9,0),IF(AND(ISNUMBER(Formações!$C$10),A990&gt;=Formações!$C$10),Formações!$B$10,0),IF(AND(ISNUMBER(Formações!$C$11),A990&gt;=Formações!$C$11),Formações!$B$11,0),IF(AND(ISNUMBER(Formações!$C$12),A990&gt;=Formações!$C$12),Formações!$B$12,0))</f>
        <v>0</v>
      </c>
      <c r="E990">
        <v>30</v>
      </c>
      <c r="F990" s="8">
        <f t="shared" si="15"/>
        <v>0</v>
      </c>
    </row>
    <row r="991" spans="1:6">
      <c r="A991" s="1">
        <v>45545</v>
      </c>
      <c r="B991" s="16">
        <v>45536</v>
      </c>
      <c r="C991" s="8">
        <f>IFERROR(LOOKUP(2,1/((Vencimentos!$B$8:$B$37&lt;=A991)*(Vencimentos!$B$8:$B$37&lt;&gt;"")*(Vencimentos!$C$8:$C$37&lt;&gt;"")),Vencimentos!$C$8:$C$37),0)</f>
        <v>0</v>
      </c>
      <c r="D991" s="10">
        <f>MAX(IF(AND(ISNUMBER(Formações!$C$8),A991&gt;=Formações!$C$8),Formações!$B$8,0),IF(AND(ISNUMBER(Formações!$C$9),A991&gt;=Formações!$C$9),Formações!$B$9,0),IF(AND(ISNUMBER(Formações!$C$10),A991&gt;=Formações!$C$10),Formações!$B$10,0),IF(AND(ISNUMBER(Formações!$C$11),A991&gt;=Formações!$C$11),Formações!$B$11,0),IF(AND(ISNUMBER(Formações!$C$12),A991&gt;=Formações!$C$12),Formações!$B$12,0))</f>
        <v>0</v>
      </c>
      <c r="E991">
        <v>30</v>
      </c>
      <c r="F991" s="8">
        <f t="shared" si="15"/>
        <v>0</v>
      </c>
    </row>
    <row r="992" spans="1:6">
      <c r="A992" s="1">
        <v>45546</v>
      </c>
      <c r="B992" s="16">
        <v>45536</v>
      </c>
      <c r="C992" s="8">
        <f>IFERROR(LOOKUP(2,1/((Vencimentos!$B$8:$B$37&lt;=A992)*(Vencimentos!$B$8:$B$37&lt;&gt;"")*(Vencimentos!$C$8:$C$37&lt;&gt;"")),Vencimentos!$C$8:$C$37),0)</f>
        <v>0</v>
      </c>
      <c r="D992" s="10">
        <f>MAX(IF(AND(ISNUMBER(Formações!$C$8),A992&gt;=Formações!$C$8),Formações!$B$8,0),IF(AND(ISNUMBER(Formações!$C$9),A992&gt;=Formações!$C$9),Formações!$B$9,0),IF(AND(ISNUMBER(Formações!$C$10),A992&gt;=Formações!$C$10),Formações!$B$10,0),IF(AND(ISNUMBER(Formações!$C$11),A992&gt;=Formações!$C$11),Formações!$B$11,0),IF(AND(ISNUMBER(Formações!$C$12),A992&gt;=Formações!$C$12),Formações!$B$12,0))</f>
        <v>0</v>
      </c>
      <c r="E992">
        <v>30</v>
      </c>
      <c r="F992" s="8">
        <f t="shared" si="15"/>
        <v>0</v>
      </c>
    </row>
    <row r="993" spans="1:6">
      <c r="A993" s="1">
        <v>45547</v>
      </c>
      <c r="B993" s="16">
        <v>45536</v>
      </c>
      <c r="C993" s="8">
        <f>IFERROR(LOOKUP(2,1/((Vencimentos!$B$8:$B$37&lt;=A993)*(Vencimentos!$B$8:$B$37&lt;&gt;"")*(Vencimentos!$C$8:$C$37&lt;&gt;"")),Vencimentos!$C$8:$C$37),0)</f>
        <v>0</v>
      </c>
      <c r="D993" s="10">
        <f>MAX(IF(AND(ISNUMBER(Formações!$C$8),A993&gt;=Formações!$C$8),Formações!$B$8,0),IF(AND(ISNUMBER(Formações!$C$9),A993&gt;=Formações!$C$9),Formações!$B$9,0),IF(AND(ISNUMBER(Formações!$C$10),A993&gt;=Formações!$C$10),Formações!$B$10,0),IF(AND(ISNUMBER(Formações!$C$11),A993&gt;=Formações!$C$11),Formações!$B$11,0),IF(AND(ISNUMBER(Formações!$C$12),A993&gt;=Formações!$C$12),Formações!$B$12,0))</f>
        <v>0</v>
      </c>
      <c r="E993">
        <v>30</v>
      </c>
      <c r="F993" s="8">
        <f t="shared" si="15"/>
        <v>0</v>
      </c>
    </row>
    <row r="994" spans="1:6">
      <c r="A994" s="1">
        <v>45548</v>
      </c>
      <c r="B994" s="16">
        <v>45536</v>
      </c>
      <c r="C994" s="8">
        <f>IFERROR(LOOKUP(2,1/((Vencimentos!$B$8:$B$37&lt;=A994)*(Vencimentos!$B$8:$B$37&lt;&gt;"")*(Vencimentos!$C$8:$C$37&lt;&gt;"")),Vencimentos!$C$8:$C$37),0)</f>
        <v>0</v>
      </c>
      <c r="D994" s="10">
        <f>MAX(IF(AND(ISNUMBER(Formações!$C$8),A994&gt;=Formações!$C$8),Formações!$B$8,0),IF(AND(ISNUMBER(Formações!$C$9),A994&gt;=Formações!$C$9),Formações!$B$9,0),IF(AND(ISNUMBER(Formações!$C$10),A994&gt;=Formações!$C$10),Formações!$B$10,0),IF(AND(ISNUMBER(Formações!$C$11),A994&gt;=Formações!$C$11),Formações!$B$11,0),IF(AND(ISNUMBER(Formações!$C$12),A994&gt;=Formações!$C$12),Formações!$B$12,0))</f>
        <v>0</v>
      </c>
      <c r="E994">
        <v>30</v>
      </c>
      <c r="F994" s="8">
        <f t="shared" si="15"/>
        <v>0</v>
      </c>
    </row>
    <row r="995" spans="1:6">
      <c r="A995" s="1">
        <v>45549</v>
      </c>
      <c r="B995" s="16">
        <v>45536</v>
      </c>
      <c r="C995" s="8">
        <f>IFERROR(LOOKUP(2,1/((Vencimentos!$B$8:$B$37&lt;=A995)*(Vencimentos!$B$8:$B$37&lt;&gt;"")*(Vencimentos!$C$8:$C$37&lt;&gt;"")),Vencimentos!$C$8:$C$37),0)</f>
        <v>0</v>
      </c>
      <c r="D995" s="10">
        <f>MAX(IF(AND(ISNUMBER(Formações!$C$8),A995&gt;=Formações!$C$8),Formações!$B$8,0),IF(AND(ISNUMBER(Formações!$C$9),A995&gt;=Formações!$C$9),Formações!$B$9,0),IF(AND(ISNUMBER(Formações!$C$10),A995&gt;=Formações!$C$10),Formações!$B$10,0),IF(AND(ISNUMBER(Formações!$C$11),A995&gt;=Formações!$C$11),Formações!$B$11,0),IF(AND(ISNUMBER(Formações!$C$12),A995&gt;=Formações!$C$12),Formações!$B$12,0))</f>
        <v>0</v>
      </c>
      <c r="E995">
        <v>30</v>
      </c>
      <c r="F995" s="8">
        <f t="shared" si="15"/>
        <v>0</v>
      </c>
    </row>
    <row r="996" spans="1:6">
      <c r="A996" s="1">
        <v>45550</v>
      </c>
      <c r="B996" s="16">
        <v>45536</v>
      </c>
      <c r="C996" s="8">
        <f>IFERROR(LOOKUP(2,1/((Vencimentos!$B$8:$B$37&lt;=A996)*(Vencimentos!$B$8:$B$37&lt;&gt;"")*(Vencimentos!$C$8:$C$37&lt;&gt;"")),Vencimentos!$C$8:$C$37),0)</f>
        <v>0</v>
      </c>
      <c r="D996" s="10">
        <f>MAX(IF(AND(ISNUMBER(Formações!$C$8),A996&gt;=Formações!$C$8),Formações!$B$8,0),IF(AND(ISNUMBER(Formações!$C$9),A996&gt;=Formações!$C$9),Formações!$B$9,0),IF(AND(ISNUMBER(Formações!$C$10),A996&gt;=Formações!$C$10),Formações!$B$10,0),IF(AND(ISNUMBER(Formações!$C$11),A996&gt;=Formações!$C$11),Formações!$B$11,0),IF(AND(ISNUMBER(Formações!$C$12),A996&gt;=Formações!$C$12),Formações!$B$12,0))</f>
        <v>0</v>
      </c>
      <c r="E996">
        <v>30</v>
      </c>
      <c r="F996" s="8">
        <f t="shared" si="15"/>
        <v>0</v>
      </c>
    </row>
    <row r="997" spans="1:6">
      <c r="A997" s="1">
        <v>45551</v>
      </c>
      <c r="B997" s="16">
        <v>45536</v>
      </c>
      <c r="C997" s="8">
        <f>IFERROR(LOOKUP(2,1/((Vencimentos!$B$8:$B$37&lt;=A997)*(Vencimentos!$B$8:$B$37&lt;&gt;"")*(Vencimentos!$C$8:$C$37&lt;&gt;"")),Vencimentos!$C$8:$C$37),0)</f>
        <v>0</v>
      </c>
      <c r="D997" s="10">
        <f>MAX(IF(AND(ISNUMBER(Formações!$C$8),A997&gt;=Formações!$C$8),Formações!$B$8,0),IF(AND(ISNUMBER(Formações!$C$9),A997&gt;=Formações!$C$9),Formações!$B$9,0),IF(AND(ISNUMBER(Formações!$C$10),A997&gt;=Formações!$C$10),Formações!$B$10,0),IF(AND(ISNUMBER(Formações!$C$11),A997&gt;=Formações!$C$11),Formações!$B$11,0),IF(AND(ISNUMBER(Formações!$C$12),A997&gt;=Formações!$C$12),Formações!$B$12,0))</f>
        <v>0</v>
      </c>
      <c r="E997">
        <v>30</v>
      </c>
      <c r="F997" s="8">
        <f t="shared" si="15"/>
        <v>0</v>
      </c>
    </row>
    <row r="998" spans="1:6">
      <c r="A998" s="1">
        <v>45552</v>
      </c>
      <c r="B998" s="16">
        <v>45536</v>
      </c>
      <c r="C998" s="8">
        <f>IFERROR(LOOKUP(2,1/((Vencimentos!$B$8:$B$37&lt;=A998)*(Vencimentos!$B$8:$B$37&lt;&gt;"")*(Vencimentos!$C$8:$C$37&lt;&gt;"")),Vencimentos!$C$8:$C$37),0)</f>
        <v>0</v>
      </c>
      <c r="D998" s="10">
        <f>MAX(IF(AND(ISNUMBER(Formações!$C$8),A998&gt;=Formações!$C$8),Formações!$B$8,0),IF(AND(ISNUMBER(Formações!$C$9),A998&gt;=Formações!$C$9),Formações!$B$9,0),IF(AND(ISNUMBER(Formações!$C$10),A998&gt;=Formações!$C$10),Formações!$B$10,0),IF(AND(ISNUMBER(Formações!$C$11),A998&gt;=Formações!$C$11),Formações!$B$11,0),IF(AND(ISNUMBER(Formações!$C$12),A998&gt;=Formações!$C$12),Formações!$B$12,0))</f>
        <v>0</v>
      </c>
      <c r="E998">
        <v>30</v>
      </c>
      <c r="F998" s="8">
        <f t="shared" si="15"/>
        <v>0</v>
      </c>
    </row>
    <row r="999" spans="1:6">
      <c r="A999" s="1">
        <v>45553</v>
      </c>
      <c r="B999" s="16">
        <v>45536</v>
      </c>
      <c r="C999" s="8">
        <f>IFERROR(LOOKUP(2,1/((Vencimentos!$B$8:$B$37&lt;=A999)*(Vencimentos!$B$8:$B$37&lt;&gt;"")*(Vencimentos!$C$8:$C$37&lt;&gt;"")),Vencimentos!$C$8:$C$37),0)</f>
        <v>0</v>
      </c>
      <c r="D999" s="10">
        <f>MAX(IF(AND(ISNUMBER(Formações!$C$8),A999&gt;=Formações!$C$8),Formações!$B$8,0),IF(AND(ISNUMBER(Formações!$C$9),A999&gt;=Formações!$C$9),Formações!$B$9,0),IF(AND(ISNUMBER(Formações!$C$10),A999&gt;=Formações!$C$10),Formações!$B$10,0),IF(AND(ISNUMBER(Formações!$C$11),A999&gt;=Formações!$C$11),Formações!$B$11,0),IF(AND(ISNUMBER(Formações!$C$12),A999&gt;=Formações!$C$12),Formações!$B$12,0))</f>
        <v>0</v>
      </c>
      <c r="E999">
        <v>30</v>
      </c>
      <c r="F999" s="8">
        <f t="shared" si="15"/>
        <v>0</v>
      </c>
    </row>
    <row r="1000" spans="1:6">
      <c r="A1000" s="1">
        <v>45554</v>
      </c>
      <c r="B1000" s="16">
        <v>45536</v>
      </c>
      <c r="C1000" s="8">
        <f>IFERROR(LOOKUP(2,1/((Vencimentos!$B$8:$B$37&lt;=A1000)*(Vencimentos!$B$8:$B$37&lt;&gt;"")*(Vencimentos!$C$8:$C$37&lt;&gt;"")),Vencimentos!$C$8:$C$37),0)</f>
        <v>0</v>
      </c>
      <c r="D1000" s="10">
        <f>MAX(IF(AND(ISNUMBER(Formações!$C$8),A1000&gt;=Formações!$C$8),Formações!$B$8,0),IF(AND(ISNUMBER(Formações!$C$9),A1000&gt;=Formações!$C$9),Formações!$B$9,0),IF(AND(ISNUMBER(Formações!$C$10),A1000&gt;=Formações!$C$10),Formações!$B$10,0),IF(AND(ISNUMBER(Formações!$C$11),A1000&gt;=Formações!$C$11),Formações!$B$11,0),IF(AND(ISNUMBER(Formações!$C$12),A1000&gt;=Formações!$C$12),Formações!$B$12,0))</f>
        <v>0</v>
      </c>
      <c r="E1000">
        <v>30</v>
      </c>
      <c r="F1000" s="8">
        <f t="shared" si="15"/>
        <v>0</v>
      </c>
    </row>
    <row r="1001" spans="1:6">
      <c r="A1001" s="1">
        <v>45555</v>
      </c>
      <c r="B1001" s="16">
        <v>45536</v>
      </c>
      <c r="C1001" s="8">
        <f>IFERROR(LOOKUP(2,1/((Vencimentos!$B$8:$B$37&lt;=A1001)*(Vencimentos!$B$8:$B$37&lt;&gt;"")*(Vencimentos!$C$8:$C$37&lt;&gt;"")),Vencimentos!$C$8:$C$37),0)</f>
        <v>0</v>
      </c>
      <c r="D1001" s="10">
        <f>MAX(IF(AND(ISNUMBER(Formações!$C$8),A1001&gt;=Formações!$C$8),Formações!$B$8,0),IF(AND(ISNUMBER(Formações!$C$9),A1001&gt;=Formações!$C$9),Formações!$B$9,0),IF(AND(ISNUMBER(Formações!$C$10),A1001&gt;=Formações!$C$10),Formações!$B$10,0),IF(AND(ISNUMBER(Formações!$C$11),A1001&gt;=Formações!$C$11),Formações!$B$11,0),IF(AND(ISNUMBER(Formações!$C$12),A1001&gt;=Formações!$C$12),Formações!$B$12,0))</f>
        <v>0</v>
      </c>
      <c r="E1001">
        <v>30</v>
      </c>
      <c r="F1001" s="8">
        <f t="shared" si="15"/>
        <v>0</v>
      </c>
    </row>
    <row r="1002" spans="1:6">
      <c r="A1002" s="1">
        <v>45556</v>
      </c>
      <c r="B1002" s="16">
        <v>45536</v>
      </c>
      <c r="C1002" s="8">
        <f>IFERROR(LOOKUP(2,1/((Vencimentos!$B$8:$B$37&lt;=A1002)*(Vencimentos!$B$8:$B$37&lt;&gt;"")*(Vencimentos!$C$8:$C$37&lt;&gt;"")),Vencimentos!$C$8:$C$37),0)</f>
        <v>0</v>
      </c>
      <c r="D1002" s="10">
        <f>MAX(IF(AND(ISNUMBER(Formações!$C$8),A1002&gt;=Formações!$C$8),Formações!$B$8,0),IF(AND(ISNUMBER(Formações!$C$9),A1002&gt;=Formações!$C$9),Formações!$B$9,0),IF(AND(ISNUMBER(Formações!$C$10),A1002&gt;=Formações!$C$10),Formações!$B$10,0),IF(AND(ISNUMBER(Formações!$C$11),A1002&gt;=Formações!$C$11),Formações!$B$11,0),IF(AND(ISNUMBER(Formações!$C$12),A1002&gt;=Formações!$C$12),Formações!$B$12,0))</f>
        <v>0</v>
      </c>
      <c r="E1002">
        <v>30</v>
      </c>
      <c r="F1002" s="8">
        <f t="shared" si="15"/>
        <v>0</v>
      </c>
    </row>
    <row r="1003" spans="1:6">
      <c r="A1003" s="1">
        <v>45557</v>
      </c>
      <c r="B1003" s="16">
        <v>45536</v>
      </c>
      <c r="C1003" s="8">
        <f>IFERROR(LOOKUP(2,1/((Vencimentos!$B$8:$B$37&lt;=A1003)*(Vencimentos!$B$8:$B$37&lt;&gt;"")*(Vencimentos!$C$8:$C$37&lt;&gt;"")),Vencimentos!$C$8:$C$37),0)</f>
        <v>0</v>
      </c>
      <c r="D1003" s="10">
        <f>MAX(IF(AND(ISNUMBER(Formações!$C$8),A1003&gt;=Formações!$C$8),Formações!$B$8,0),IF(AND(ISNUMBER(Formações!$C$9),A1003&gt;=Formações!$C$9),Formações!$B$9,0),IF(AND(ISNUMBER(Formações!$C$10),A1003&gt;=Formações!$C$10),Formações!$B$10,0),IF(AND(ISNUMBER(Formações!$C$11),A1003&gt;=Formações!$C$11),Formações!$B$11,0),IF(AND(ISNUMBER(Formações!$C$12),A1003&gt;=Formações!$C$12),Formações!$B$12,0))</f>
        <v>0</v>
      </c>
      <c r="E1003">
        <v>30</v>
      </c>
      <c r="F1003" s="8">
        <f t="shared" si="15"/>
        <v>0</v>
      </c>
    </row>
    <row r="1004" spans="1:6">
      <c r="A1004" s="1">
        <v>45558</v>
      </c>
      <c r="B1004" s="16">
        <v>45536</v>
      </c>
      <c r="C1004" s="8">
        <f>IFERROR(LOOKUP(2,1/((Vencimentos!$B$8:$B$37&lt;=A1004)*(Vencimentos!$B$8:$B$37&lt;&gt;"")*(Vencimentos!$C$8:$C$37&lt;&gt;"")),Vencimentos!$C$8:$C$37),0)</f>
        <v>0</v>
      </c>
      <c r="D1004" s="10">
        <f>MAX(IF(AND(ISNUMBER(Formações!$C$8),A1004&gt;=Formações!$C$8),Formações!$B$8,0),IF(AND(ISNUMBER(Formações!$C$9),A1004&gt;=Formações!$C$9),Formações!$B$9,0),IF(AND(ISNUMBER(Formações!$C$10),A1004&gt;=Formações!$C$10),Formações!$B$10,0),IF(AND(ISNUMBER(Formações!$C$11),A1004&gt;=Formações!$C$11),Formações!$B$11,0),IF(AND(ISNUMBER(Formações!$C$12),A1004&gt;=Formações!$C$12),Formações!$B$12,0))</f>
        <v>0</v>
      </c>
      <c r="E1004">
        <v>30</v>
      </c>
      <c r="F1004" s="8">
        <f t="shared" si="15"/>
        <v>0</v>
      </c>
    </row>
    <row r="1005" spans="1:6">
      <c r="A1005" s="1">
        <v>45559</v>
      </c>
      <c r="B1005" s="16">
        <v>45536</v>
      </c>
      <c r="C1005" s="8">
        <f>IFERROR(LOOKUP(2,1/((Vencimentos!$B$8:$B$37&lt;=A1005)*(Vencimentos!$B$8:$B$37&lt;&gt;"")*(Vencimentos!$C$8:$C$37&lt;&gt;"")),Vencimentos!$C$8:$C$37),0)</f>
        <v>0</v>
      </c>
      <c r="D1005" s="10">
        <f>MAX(IF(AND(ISNUMBER(Formações!$C$8),A1005&gt;=Formações!$C$8),Formações!$B$8,0),IF(AND(ISNUMBER(Formações!$C$9),A1005&gt;=Formações!$C$9),Formações!$B$9,0),IF(AND(ISNUMBER(Formações!$C$10),A1005&gt;=Formações!$C$10),Formações!$B$10,0),IF(AND(ISNUMBER(Formações!$C$11),A1005&gt;=Formações!$C$11),Formações!$B$11,0),IF(AND(ISNUMBER(Formações!$C$12),A1005&gt;=Formações!$C$12),Formações!$B$12,0))</f>
        <v>0</v>
      </c>
      <c r="E1005">
        <v>30</v>
      </c>
      <c r="F1005" s="8">
        <f t="shared" si="15"/>
        <v>0</v>
      </c>
    </row>
    <row r="1006" spans="1:6">
      <c r="A1006" s="1">
        <v>45560</v>
      </c>
      <c r="B1006" s="16">
        <v>45536</v>
      </c>
      <c r="C1006" s="8">
        <f>IFERROR(LOOKUP(2,1/((Vencimentos!$B$8:$B$37&lt;=A1006)*(Vencimentos!$B$8:$B$37&lt;&gt;"")*(Vencimentos!$C$8:$C$37&lt;&gt;"")),Vencimentos!$C$8:$C$37),0)</f>
        <v>0</v>
      </c>
      <c r="D1006" s="10">
        <f>MAX(IF(AND(ISNUMBER(Formações!$C$8),A1006&gt;=Formações!$C$8),Formações!$B$8,0),IF(AND(ISNUMBER(Formações!$C$9),A1006&gt;=Formações!$C$9),Formações!$B$9,0),IF(AND(ISNUMBER(Formações!$C$10),A1006&gt;=Formações!$C$10),Formações!$B$10,0),IF(AND(ISNUMBER(Formações!$C$11),A1006&gt;=Formações!$C$11),Formações!$B$11,0),IF(AND(ISNUMBER(Formações!$C$12),A1006&gt;=Formações!$C$12),Formações!$B$12,0))</f>
        <v>0</v>
      </c>
      <c r="E1006">
        <v>30</v>
      </c>
      <c r="F1006" s="8">
        <f t="shared" si="15"/>
        <v>0</v>
      </c>
    </row>
    <row r="1007" spans="1:6">
      <c r="A1007" s="1">
        <v>45561</v>
      </c>
      <c r="B1007" s="16">
        <v>45536</v>
      </c>
      <c r="C1007" s="8">
        <f>IFERROR(LOOKUP(2,1/((Vencimentos!$B$8:$B$37&lt;=A1007)*(Vencimentos!$B$8:$B$37&lt;&gt;"")*(Vencimentos!$C$8:$C$37&lt;&gt;"")),Vencimentos!$C$8:$C$37),0)</f>
        <v>0</v>
      </c>
      <c r="D1007" s="10">
        <f>MAX(IF(AND(ISNUMBER(Formações!$C$8),A1007&gt;=Formações!$C$8),Formações!$B$8,0),IF(AND(ISNUMBER(Formações!$C$9),A1007&gt;=Formações!$C$9),Formações!$B$9,0),IF(AND(ISNUMBER(Formações!$C$10),A1007&gt;=Formações!$C$10),Formações!$B$10,0),IF(AND(ISNUMBER(Formações!$C$11),A1007&gt;=Formações!$C$11),Formações!$B$11,0),IF(AND(ISNUMBER(Formações!$C$12),A1007&gt;=Formações!$C$12),Formações!$B$12,0))</f>
        <v>0</v>
      </c>
      <c r="E1007">
        <v>30</v>
      </c>
      <c r="F1007" s="8">
        <f t="shared" si="15"/>
        <v>0</v>
      </c>
    </row>
    <row r="1008" spans="1:6">
      <c r="A1008" s="1">
        <v>45562</v>
      </c>
      <c r="B1008" s="16">
        <v>45536</v>
      </c>
      <c r="C1008" s="8">
        <f>IFERROR(LOOKUP(2,1/((Vencimentos!$B$8:$B$37&lt;=A1008)*(Vencimentos!$B$8:$B$37&lt;&gt;"")*(Vencimentos!$C$8:$C$37&lt;&gt;"")),Vencimentos!$C$8:$C$37),0)</f>
        <v>0</v>
      </c>
      <c r="D1008" s="10">
        <f>MAX(IF(AND(ISNUMBER(Formações!$C$8),A1008&gt;=Formações!$C$8),Formações!$B$8,0),IF(AND(ISNUMBER(Formações!$C$9),A1008&gt;=Formações!$C$9),Formações!$B$9,0),IF(AND(ISNUMBER(Formações!$C$10),A1008&gt;=Formações!$C$10),Formações!$B$10,0),IF(AND(ISNUMBER(Formações!$C$11),A1008&gt;=Formações!$C$11),Formações!$B$11,0),IF(AND(ISNUMBER(Formações!$C$12),A1008&gt;=Formações!$C$12),Formações!$B$12,0))</f>
        <v>0</v>
      </c>
      <c r="E1008">
        <v>30</v>
      </c>
      <c r="F1008" s="8">
        <f t="shared" si="15"/>
        <v>0</v>
      </c>
    </row>
    <row r="1009" spans="1:6">
      <c r="A1009" s="1">
        <v>45563</v>
      </c>
      <c r="B1009" s="16">
        <v>45536</v>
      </c>
      <c r="C1009" s="8">
        <f>IFERROR(LOOKUP(2,1/((Vencimentos!$B$8:$B$37&lt;=A1009)*(Vencimentos!$B$8:$B$37&lt;&gt;"")*(Vencimentos!$C$8:$C$37&lt;&gt;"")),Vencimentos!$C$8:$C$37),0)</f>
        <v>0</v>
      </c>
      <c r="D1009" s="10">
        <f>MAX(IF(AND(ISNUMBER(Formações!$C$8),A1009&gt;=Formações!$C$8),Formações!$B$8,0),IF(AND(ISNUMBER(Formações!$C$9),A1009&gt;=Formações!$C$9),Formações!$B$9,0),IF(AND(ISNUMBER(Formações!$C$10),A1009&gt;=Formações!$C$10),Formações!$B$10,0),IF(AND(ISNUMBER(Formações!$C$11),A1009&gt;=Formações!$C$11),Formações!$B$11,0),IF(AND(ISNUMBER(Formações!$C$12),A1009&gt;=Formações!$C$12),Formações!$B$12,0))</f>
        <v>0</v>
      </c>
      <c r="E1009">
        <v>30</v>
      </c>
      <c r="F1009" s="8">
        <f t="shared" si="15"/>
        <v>0</v>
      </c>
    </row>
    <row r="1010" spans="1:6">
      <c r="A1010" s="1">
        <v>45564</v>
      </c>
      <c r="B1010" s="16">
        <v>45536</v>
      </c>
      <c r="C1010" s="8">
        <f>IFERROR(LOOKUP(2,1/((Vencimentos!$B$8:$B$37&lt;=A1010)*(Vencimentos!$B$8:$B$37&lt;&gt;"")*(Vencimentos!$C$8:$C$37&lt;&gt;"")),Vencimentos!$C$8:$C$37),0)</f>
        <v>0</v>
      </c>
      <c r="D1010" s="10">
        <f>MAX(IF(AND(ISNUMBER(Formações!$C$8),A1010&gt;=Formações!$C$8),Formações!$B$8,0),IF(AND(ISNUMBER(Formações!$C$9),A1010&gt;=Formações!$C$9),Formações!$B$9,0),IF(AND(ISNUMBER(Formações!$C$10),A1010&gt;=Formações!$C$10),Formações!$B$10,0),IF(AND(ISNUMBER(Formações!$C$11),A1010&gt;=Formações!$C$11),Formações!$B$11,0),IF(AND(ISNUMBER(Formações!$C$12),A1010&gt;=Formações!$C$12),Formações!$B$12,0))</f>
        <v>0</v>
      </c>
      <c r="E1010">
        <v>30</v>
      </c>
      <c r="F1010" s="8">
        <f t="shared" si="15"/>
        <v>0</v>
      </c>
    </row>
    <row r="1011" spans="1:6">
      <c r="A1011" s="1">
        <v>45565</v>
      </c>
      <c r="B1011" s="16">
        <v>45536</v>
      </c>
      <c r="C1011" s="8">
        <f>IFERROR(LOOKUP(2,1/((Vencimentos!$B$8:$B$37&lt;=A1011)*(Vencimentos!$B$8:$B$37&lt;&gt;"")*(Vencimentos!$C$8:$C$37&lt;&gt;"")),Vencimentos!$C$8:$C$37),0)</f>
        <v>0</v>
      </c>
      <c r="D1011" s="10">
        <f>MAX(IF(AND(ISNUMBER(Formações!$C$8),A1011&gt;=Formações!$C$8),Formações!$B$8,0),IF(AND(ISNUMBER(Formações!$C$9),A1011&gt;=Formações!$C$9),Formações!$B$9,0),IF(AND(ISNUMBER(Formações!$C$10),A1011&gt;=Formações!$C$10),Formações!$B$10,0),IF(AND(ISNUMBER(Formações!$C$11),A1011&gt;=Formações!$C$11),Formações!$B$11,0),IF(AND(ISNUMBER(Formações!$C$12),A1011&gt;=Formações!$C$12),Formações!$B$12,0))</f>
        <v>0</v>
      </c>
      <c r="E1011">
        <v>30</v>
      </c>
      <c r="F1011" s="8">
        <f t="shared" si="15"/>
        <v>0</v>
      </c>
    </row>
    <row r="1012" spans="1:6">
      <c r="A1012" s="1">
        <v>45566</v>
      </c>
      <c r="B1012" s="16">
        <v>45566</v>
      </c>
      <c r="C1012" s="8">
        <f>IFERROR(LOOKUP(2,1/((Vencimentos!$B$8:$B$37&lt;=A1012)*(Vencimentos!$B$8:$B$37&lt;&gt;"")*(Vencimentos!$C$8:$C$37&lt;&gt;"")),Vencimentos!$C$8:$C$37),0)</f>
        <v>0</v>
      </c>
      <c r="D1012" s="10">
        <f>MAX(IF(AND(ISNUMBER(Formações!$C$8),A1012&gt;=Formações!$C$8),Formações!$B$8,0),IF(AND(ISNUMBER(Formações!$C$9),A1012&gt;=Formações!$C$9),Formações!$B$9,0),IF(AND(ISNUMBER(Formações!$C$10),A1012&gt;=Formações!$C$10),Formações!$B$10,0),IF(AND(ISNUMBER(Formações!$C$11),A1012&gt;=Formações!$C$11),Formações!$B$11,0),IF(AND(ISNUMBER(Formações!$C$12),A1012&gt;=Formações!$C$12),Formações!$B$12,0))</f>
        <v>0</v>
      </c>
      <c r="E1012">
        <v>31</v>
      </c>
      <c r="F1012" s="8">
        <f t="shared" si="15"/>
        <v>0</v>
      </c>
    </row>
    <row r="1013" spans="1:6">
      <c r="A1013" s="1">
        <v>45567</v>
      </c>
      <c r="B1013" s="16">
        <v>45566</v>
      </c>
      <c r="C1013" s="8">
        <f>IFERROR(LOOKUP(2,1/((Vencimentos!$B$8:$B$37&lt;=A1013)*(Vencimentos!$B$8:$B$37&lt;&gt;"")*(Vencimentos!$C$8:$C$37&lt;&gt;"")),Vencimentos!$C$8:$C$37),0)</f>
        <v>0</v>
      </c>
      <c r="D1013" s="10">
        <f>MAX(IF(AND(ISNUMBER(Formações!$C$8),A1013&gt;=Formações!$C$8),Formações!$B$8,0),IF(AND(ISNUMBER(Formações!$C$9),A1013&gt;=Formações!$C$9),Formações!$B$9,0),IF(AND(ISNUMBER(Formações!$C$10),A1013&gt;=Formações!$C$10),Formações!$B$10,0),IF(AND(ISNUMBER(Formações!$C$11),A1013&gt;=Formações!$C$11),Formações!$B$11,0),IF(AND(ISNUMBER(Formações!$C$12),A1013&gt;=Formações!$C$12),Formações!$B$12,0))</f>
        <v>0</v>
      </c>
      <c r="E1013">
        <v>31</v>
      </c>
      <c r="F1013" s="8">
        <f t="shared" si="15"/>
        <v>0</v>
      </c>
    </row>
    <row r="1014" spans="1:6">
      <c r="A1014" s="1">
        <v>45568</v>
      </c>
      <c r="B1014" s="16">
        <v>45566</v>
      </c>
      <c r="C1014" s="8">
        <f>IFERROR(LOOKUP(2,1/((Vencimentos!$B$8:$B$37&lt;=A1014)*(Vencimentos!$B$8:$B$37&lt;&gt;"")*(Vencimentos!$C$8:$C$37&lt;&gt;"")),Vencimentos!$C$8:$C$37),0)</f>
        <v>0</v>
      </c>
      <c r="D1014" s="10">
        <f>MAX(IF(AND(ISNUMBER(Formações!$C$8),A1014&gt;=Formações!$C$8),Formações!$B$8,0),IF(AND(ISNUMBER(Formações!$C$9),A1014&gt;=Formações!$C$9),Formações!$B$9,0),IF(AND(ISNUMBER(Formações!$C$10),A1014&gt;=Formações!$C$10),Formações!$B$10,0),IF(AND(ISNUMBER(Formações!$C$11),A1014&gt;=Formações!$C$11),Formações!$B$11,0),IF(AND(ISNUMBER(Formações!$C$12),A1014&gt;=Formações!$C$12),Formações!$B$12,0))</f>
        <v>0</v>
      </c>
      <c r="E1014">
        <v>31</v>
      </c>
      <c r="F1014" s="8">
        <f t="shared" si="15"/>
        <v>0</v>
      </c>
    </row>
    <row r="1015" spans="1:6">
      <c r="A1015" s="1">
        <v>45569</v>
      </c>
      <c r="B1015" s="16">
        <v>45566</v>
      </c>
      <c r="C1015" s="8">
        <f>IFERROR(LOOKUP(2,1/((Vencimentos!$B$8:$B$37&lt;=A1015)*(Vencimentos!$B$8:$B$37&lt;&gt;"")*(Vencimentos!$C$8:$C$37&lt;&gt;"")),Vencimentos!$C$8:$C$37),0)</f>
        <v>0</v>
      </c>
      <c r="D1015" s="10">
        <f>MAX(IF(AND(ISNUMBER(Formações!$C$8),A1015&gt;=Formações!$C$8),Formações!$B$8,0),IF(AND(ISNUMBER(Formações!$C$9),A1015&gt;=Formações!$C$9),Formações!$B$9,0),IF(AND(ISNUMBER(Formações!$C$10),A1015&gt;=Formações!$C$10),Formações!$B$10,0),IF(AND(ISNUMBER(Formações!$C$11),A1015&gt;=Formações!$C$11),Formações!$B$11,0),IF(AND(ISNUMBER(Formações!$C$12),A1015&gt;=Formações!$C$12),Formações!$B$12,0))</f>
        <v>0</v>
      </c>
      <c r="E1015">
        <v>31</v>
      </c>
      <c r="F1015" s="8">
        <f t="shared" si="15"/>
        <v>0</v>
      </c>
    </row>
    <row r="1016" spans="1:6">
      <c r="A1016" s="1">
        <v>45570</v>
      </c>
      <c r="B1016" s="16">
        <v>45566</v>
      </c>
      <c r="C1016" s="8">
        <f>IFERROR(LOOKUP(2,1/((Vencimentos!$B$8:$B$37&lt;=A1016)*(Vencimentos!$B$8:$B$37&lt;&gt;"")*(Vencimentos!$C$8:$C$37&lt;&gt;"")),Vencimentos!$C$8:$C$37),0)</f>
        <v>0</v>
      </c>
      <c r="D1016" s="10">
        <f>MAX(IF(AND(ISNUMBER(Formações!$C$8),A1016&gt;=Formações!$C$8),Formações!$B$8,0),IF(AND(ISNUMBER(Formações!$C$9),A1016&gt;=Formações!$C$9),Formações!$B$9,0),IF(AND(ISNUMBER(Formações!$C$10),A1016&gt;=Formações!$C$10),Formações!$B$10,0),IF(AND(ISNUMBER(Formações!$C$11),A1016&gt;=Formações!$C$11),Formações!$B$11,0),IF(AND(ISNUMBER(Formações!$C$12),A1016&gt;=Formações!$C$12),Formações!$B$12,0))</f>
        <v>0</v>
      </c>
      <c r="E1016">
        <v>31</v>
      </c>
      <c r="F1016" s="8">
        <f t="shared" si="15"/>
        <v>0</v>
      </c>
    </row>
    <row r="1017" spans="1:6">
      <c r="A1017" s="1">
        <v>45571</v>
      </c>
      <c r="B1017" s="16">
        <v>45566</v>
      </c>
      <c r="C1017" s="8">
        <f>IFERROR(LOOKUP(2,1/((Vencimentos!$B$8:$B$37&lt;=A1017)*(Vencimentos!$B$8:$B$37&lt;&gt;"")*(Vencimentos!$C$8:$C$37&lt;&gt;"")),Vencimentos!$C$8:$C$37),0)</f>
        <v>0</v>
      </c>
      <c r="D1017" s="10">
        <f>MAX(IF(AND(ISNUMBER(Formações!$C$8),A1017&gt;=Formações!$C$8),Formações!$B$8,0),IF(AND(ISNUMBER(Formações!$C$9),A1017&gt;=Formações!$C$9),Formações!$B$9,0),IF(AND(ISNUMBER(Formações!$C$10),A1017&gt;=Formações!$C$10),Formações!$B$10,0),IF(AND(ISNUMBER(Formações!$C$11),A1017&gt;=Formações!$C$11),Formações!$B$11,0),IF(AND(ISNUMBER(Formações!$C$12),A1017&gt;=Formações!$C$12),Formações!$B$12,0))</f>
        <v>0</v>
      </c>
      <c r="E1017">
        <v>31</v>
      </c>
      <c r="F1017" s="8">
        <f t="shared" si="15"/>
        <v>0</v>
      </c>
    </row>
    <row r="1018" spans="1:6">
      <c r="A1018" s="1">
        <v>45572</v>
      </c>
      <c r="B1018" s="16">
        <v>45566</v>
      </c>
      <c r="C1018" s="8">
        <f>IFERROR(LOOKUP(2,1/((Vencimentos!$B$8:$B$37&lt;=A1018)*(Vencimentos!$B$8:$B$37&lt;&gt;"")*(Vencimentos!$C$8:$C$37&lt;&gt;"")),Vencimentos!$C$8:$C$37),0)</f>
        <v>0</v>
      </c>
      <c r="D1018" s="10">
        <f>MAX(IF(AND(ISNUMBER(Formações!$C$8),A1018&gt;=Formações!$C$8),Formações!$B$8,0),IF(AND(ISNUMBER(Formações!$C$9),A1018&gt;=Formações!$C$9),Formações!$B$9,0),IF(AND(ISNUMBER(Formações!$C$10),A1018&gt;=Formações!$C$10),Formações!$B$10,0),IF(AND(ISNUMBER(Formações!$C$11),A1018&gt;=Formações!$C$11),Formações!$B$11,0),IF(AND(ISNUMBER(Formações!$C$12),A1018&gt;=Formações!$C$12),Formações!$B$12,0))</f>
        <v>0</v>
      </c>
      <c r="E1018">
        <v>31</v>
      </c>
      <c r="F1018" s="8">
        <f t="shared" si="15"/>
        <v>0</v>
      </c>
    </row>
    <row r="1019" spans="1:6">
      <c r="A1019" s="1">
        <v>45573</v>
      </c>
      <c r="B1019" s="16">
        <v>45566</v>
      </c>
      <c r="C1019" s="8">
        <f>IFERROR(LOOKUP(2,1/((Vencimentos!$B$8:$B$37&lt;=A1019)*(Vencimentos!$B$8:$B$37&lt;&gt;"")*(Vencimentos!$C$8:$C$37&lt;&gt;"")),Vencimentos!$C$8:$C$37),0)</f>
        <v>0</v>
      </c>
      <c r="D1019" s="10">
        <f>MAX(IF(AND(ISNUMBER(Formações!$C$8),A1019&gt;=Formações!$C$8),Formações!$B$8,0),IF(AND(ISNUMBER(Formações!$C$9),A1019&gt;=Formações!$C$9),Formações!$B$9,0),IF(AND(ISNUMBER(Formações!$C$10),A1019&gt;=Formações!$C$10),Formações!$B$10,0),IF(AND(ISNUMBER(Formações!$C$11),A1019&gt;=Formações!$C$11),Formações!$B$11,0),IF(AND(ISNUMBER(Formações!$C$12),A1019&gt;=Formações!$C$12),Formações!$B$12,0))</f>
        <v>0</v>
      </c>
      <c r="E1019">
        <v>31</v>
      </c>
      <c r="F1019" s="8">
        <f t="shared" si="15"/>
        <v>0</v>
      </c>
    </row>
    <row r="1020" spans="1:6">
      <c r="A1020" s="1">
        <v>45574</v>
      </c>
      <c r="B1020" s="16">
        <v>45566</v>
      </c>
      <c r="C1020" s="8">
        <f>IFERROR(LOOKUP(2,1/((Vencimentos!$B$8:$B$37&lt;=A1020)*(Vencimentos!$B$8:$B$37&lt;&gt;"")*(Vencimentos!$C$8:$C$37&lt;&gt;"")),Vencimentos!$C$8:$C$37),0)</f>
        <v>0</v>
      </c>
      <c r="D1020" s="10">
        <f>MAX(IF(AND(ISNUMBER(Formações!$C$8),A1020&gt;=Formações!$C$8),Formações!$B$8,0),IF(AND(ISNUMBER(Formações!$C$9),A1020&gt;=Formações!$C$9),Formações!$B$9,0),IF(AND(ISNUMBER(Formações!$C$10),A1020&gt;=Formações!$C$10),Formações!$B$10,0),IF(AND(ISNUMBER(Formações!$C$11),A1020&gt;=Formações!$C$11),Formações!$B$11,0),IF(AND(ISNUMBER(Formações!$C$12),A1020&gt;=Formações!$C$12),Formações!$B$12,0))</f>
        <v>0</v>
      </c>
      <c r="E1020">
        <v>31</v>
      </c>
      <c r="F1020" s="8">
        <f t="shared" si="15"/>
        <v>0</v>
      </c>
    </row>
    <row r="1021" spans="1:6">
      <c r="A1021" s="1">
        <v>45575</v>
      </c>
      <c r="B1021" s="16">
        <v>45566</v>
      </c>
      <c r="C1021" s="8">
        <f>IFERROR(LOOKUP(2,1/((Vencimentos!$B$8:$B$37&lt;=A1021)*(Vencimentos!$B$8:$B$37&lt;&gt;"")*(Vencimentos!$C$8:$C$37&lt;&gt;"")),Vencimentos!$C$8:$C$37),0)</f>
        <v>0</v>
      </c>
      <c r="D1021" s="10">
        <f>MAX(IF(AND(ISNUMBER(Formações!$C$8),A1021&gt;=Formações!$C$8),Formações!$B$8,0),IF(AND(ISNUMBER(Formações!$C$9),A1021&gt;=Formações!$C$9),Formações!$B$9,0),IF(AND(ISNUMBER(Formações!$C$10),A1021&gt;=Formações!$C$10),Formações!$B$10,0),IF(AND(ISNUMBER(Formações!$C$11),A1021&gt;=Formações!$C$11),Formações!$B$11,0),IF(AND(ISNUMBER(Formações!$C$12),A1021&gt;=Formações!$C$12),Formações!$B$12,0))</f>
        <v>0</v>
      </c>
      <c r="E1021">
        <v>31</v>
      </c>
      <c r="F1021" s="8">
        <f t="shared" si="15"/>
        <v>0</v>
      </c>
    </row>
    <row r="1022" spans="1:6">
      <c r="A1022" s="1">
        <v>45576</v>
      </c>
      <c r="B1022" s="16">
        <v>45566</v>
      </c>
      <c r="C1022" s="8">
        <f>IFERROR(LOOKUP(2,1/((Vencimentos!$B$8:$B$37&lt;=A1022)*(Vencimentos!$B$8:$B$37&lt;&gt;"")*(Vencimentos!$C$8:$C$37&lt;&gt;"")),Vencimentos!$C$8:$C$37),0)</f>
        <v>0</v>
      </c>
      <c r="D1022" s="10">
        <f>MAX(IF(AND(ISNUMBER(Formações!$C$8),A1022&gt;=Formações!$C$8),Formações!$B$8,0),IF(AND(ISNUMBER(Formações!$C$9),A1022&gt;=Formações!$C$9),Formações!$B$9,0),IF(AND(ISNUMBER(Formações!$C$10),A1022&gt;=Formações!$C$10),Formações!$B$10,0),IF(AND(ISNUMBER(Formações!$C$11),A1022&gt;=Formações!$C$11),Formações!$B$11,0),IF(AND(ISNUMBER(Formações!$C$12),A1022&gt;=Formações!$C$12),Formações!$B$12,0))</f>
        <v>0</v>
      </c>
      <c r="E1022">
        <v>31</v>
      </c>
      <c r="F1022" s="8">
        <f t="shared" si="15"/>
        <v>0</v>
      </c>
    </row>
    <row r="1023" spans="1:6">
      <c r="A1023" s="1">
        <v>45577</v>
      </c>
      <c r="B1023" s="16">
        <v>45566</v>
      </c>
      <c r="C1023" s="8">
        <f>IFERROR(LOOKUP(2,1/((Vencimentos!$B$8:$B$37&lt;=A1023)*(Vencimentos!$B$8:$B$37&lt;&gt;"")*(Vencimentos!$C$8:$C$37&lt;&gt;"")),Vencimentos!$C$8:$C$37),0)</f>
        <v>0</v>
      </c>
      <c r="D1023" s="10">
        <f>MAX(IF(AND(ISNUMBER(Formações!$C$8),A1023&gt;=Formações!$C$8),Formações!$B$8,0),IF(AND(ISNUMBER(Formações!$C$9),A1023&gt;=Formações!$C$9),Formações!$B$9,0),IF(AND(ISNUMBER(Formações!$C$10),A1023&gt;=Formações!$C$10),Formações!$B$10,0),IF(AND(ISNUMBER(Formações!$C$11),A1023&gt;=Formações!$C$11),Formações!$B$11,0),IF(AND(ISNUMBER(Formações!$C$12),A1023&gt;=Formações!$C$12),Formações!$B$12,0))</f>
        <v>0</v>
      </c>
      <c r="E1023">
        <v>31</v>
      </c>
      <c r="F1023" s="8">
        <f t="shared" si="15"/>
        <v>0</v>
      </c>
    </row>
    <row r="1024" spans="1:6">
      <c r="A1024" s="1">
        <v>45578</v>
      </c>
      <c r="B1024" s="16">
        <v>45566</v>
      </c>
      <c r="C1024" s="8">
        <f>IFERROR(LOOKUP(2,1/((Vencimentos!$B$8:$B$37&lt;=A1024)*(Vencimentos!$B$8:$B$37&lt;&gt;"")*(Vencimentos!$C$8:$C$37&lt;&gt;"")),Vencimentos!$C$8:$C$37),0)</f>
        <v>0</v>
      </c>
      <c r="D1024" s="10">
        <f>MAX(IF(AND(ISNUMBER(Formações!$C$8),A1024&gt;=Formações!$C$8),Formações!$B$8,0),IF(AND(ISNUMBER(Formações!$C$9),A1024&gt;=Formações!$C$9),Formações!$B$9,0),IF(AND(ISNUMBER(Formações!$C$10),A1024&gt;=Formações!$C$10),Formações!$B$10,0),IF(AND(ISNUMBER(Formações!$C$11),A1024&gt;=Formações!$C$11),Formações!$B$11,0),IF(AND(ISNUMBER(Formações!$C$12),A1024&gt;=Formações!$C$12),Formações!$B$12,0))</f>
        <v>0</v>
      </c>
      <c r="E1024">
        <v>31</v>
      </c>
      <c r="F1024" s="8">
        <f t="shared" si="15"/>
        <v>0</v>
      </c>
    </row>
    <row r="1025" spans="1:6">
      <c r="A1025" s="1">
        <v>45579</v>
      </c>
      <c r="B1025" s="16">
        <v>45566</v>
      </c>
      <c r="C1025" s="8">
        <f>IFERROR(LOOKUP(2,1/((Vencimentos!$B$8:$B$37&lt;=A1025)*(Vencimentos!$B$8:$B$37&lt;&gt;"")*(Vencimentos!$C$8:$C$37&lt;&gt;"")),Vencimentos!$C$8:$C$37),0)</f>
        <v>0</v>
      </c>
      <c r="D1025" s="10">
        <f>MAX(IF(AND(ISNUMBER(Formações!$C$8),A1025&gt;=Formações!$C$8),Formações!$B$8,0),IF(AND(ISNUMBER(Formações!$C$9),A1025&gt;=Formações!$C$9),Formações!$B$9,0),IF(AND(ISNUMBER(Formações!$C$10),A1025&gt;=Formações!$C$10),Formações!$B$10,0),IF(AND(ISNUMBER(Formações!$C$11),A1025&gt;=Formações!$C$11),Formações!$B$11,0),IF(AND(ISNUMBER(Formações!$C$12),A1025&gt;=Formações!$C$12),Formações!$B$12,0))</f>
        <v>0</v>
      </c>
      <c r="E1025">
        <v>31</v>
      </c>
      <c r="F1025" s="8">
        <f t="shared" si="15"/>
        <v>0</v>
      </c>
    </row>
    <row r="1026" spans="1:6">
      <c r="A1026" s="1">
        <v>45580</v>
      </c>
      <c r="B1026" s="16">
        <v>45566</v>
      </c>
      <c r="C1026" s="8">
        <f>IFERROR(LOOKUP(2,1/((Vencimentos!$B$8:$B$37&lt;=A1026)*(Vencimentos!$B$8:$B$37&lt;&gt;"")*(Vencimentos!$C$8:$C$37&lt;&gt;"")),Vencimentos!$C$8:$C$37),0)</f>
        <v>0</v>
      </c>
      <c r="D1026" s="10">
        <f>MAX(IF(AND(ISNUMBER(Formações!$C$8),A1026&gt;=Formações!$C$8),Formações!$B$8,0),IF(AND(ISNUMBER(Formações!$C$9),A1026&gt;=Formações!$C$9),Formações!$B$9,0),IF(AND(ISNUMBER(Formações!$C$10),A1026&gt;=Formações!$C$10),Formações!$B$10,0),IF(AND(ISNUMBER(Formações!$C$11),A1026&gt;=Formações!$C$11),Formações!$B$11,0),IF(AND(ISNUMBER(Formações!$C$12),A1026&gt;=Formações!$C$12),Formações!$B$12,0))</f>
        <v>0</v>
      </c>
      <c r="E1026">
        <v>31</v>
      </c>
      <c r="F1026" s="8">
        <f t="shared" si="15"/>
        <v>0</v>
      </c>
    </row>
    <row r="1027" spans="1:6">
      <c r="A1027" s="1">
        <v>45581</v>
      </c>
      <c r="B1027" s="16">
        <v>45566</v>
      </c>
      <c r="C1027" s="8">
        <f>IFERROR(LOOKUP(2,1/((Vencimentos!$B$8:$B$37&lt;=A1027)*(Vencimentos!$B$8:$B$37&lt;&gt;"")*(Vencimentos!$C$8:$C$37&lt;&gt;"")),Vencimentos!$C$8:$C$37),0)</f>
        <v>0</v>
      </c>
      <c r="D1027" s="10">
        <f>MAX(IF(AND(ISNUMBER(Formações!$C$8),A1027&gt;=Formações!$C$8),Formações!$B$8,0),IF(AND(ISNUMBER(Formações!$C$9),A1027&gt;=Formações!$C$9),Formações!$B$9,0),IF(AND(ISNUMBER(Formações!$C$10),A1027&gt;=Formações!$C$10),Formações!$B$10,0),IF(AND(ISNUMBER(Formações!$C$11),A1027&gt;=Formações!$C$11),Formações!$B$11,0),IF(AND(ISNUMBER(Formações!$C$12),A1027&gt;=Formações!$C$12),Formações!$B$12,0))</f>
        <v>0</v>
      </c>
      <c r="E1027">
        <v>31</v>
      </c>
      <c r="F1027" s="8">
        <f t="shared" si="15"/>
        <v>0</v>
      </c>
    </row>
    <row r="1028" spans="1:6">
      <c r="A1028" s="1">
        <v>45582</v>
      </c>
      <c r="B1028" s="16">
        <v>45566</v>
      </c>
      <c r="C1028" s="8">
        <f>IFERROR(LOOKUP(2,1/((Vencimentos!$B$8:$B$37&lt;=A1028)*(Vencimentos!$B$8:$B$37&lt;&gt;"")*(Vencimentos!$C$8:$C$37&lt;&gt;"")),Vencimentos!$C$8:$C$37),0)</f>
        <v>0</v>
      </c>
      <c r="D1028" s="10">
        <f>MAX(IF(AND(ISNUMBER(Formações!$C$8),A1028&gt;=Formações!$C$8),Formações!$B$8,0),IF(AND(ISNUMBER(Formações!$C$9),A1028&gt;=Formações!$C$9),Formações!$B$9,0),IF(AND(ISNUMBER(Formações!$C$10),A1028&gt;=Formações!$C$10),Formações!$B$10,0),IF(AND(ISNUMBER(Formações!$C$11),A1028&gt;=Formações!$C$11),Formações!$B$11,0),IF(AND(ISNUMBER(Formações!$C$12),A1028&gt;=Formações!$C$12),Formações!$B$12,0))</f>
        <v>0</v>
      </c>
      <c r="E1028">
        <v>31</v>
      </c>
      <c r="F1028" s="8">
        <f t="shared" si="15"/>
        <v>0</v>
      </c>
    </row>
    <row r="1029" spans="1:6">
      <c r="A1029" s="1">
        <v>45583</v>
      </c>
      <c r="B1029" s="16">
        <v>45566</v>
      </c>
      <c r="C1029" s="8">
        <f>IFERROR(LOOKUP(2,1/((Vencimentos!$B$8:$B$37&lt;=A1029)*(Vencimentos!$B$8:$B$37&lt;&gt;"")*(Vencimentos!$C$8:$C$37&lt;&gt;"")),Vencimentos!$C$8:$C$37),0)</f>
        <v>0</v>
      </c>
      <c r="D1029" s="10">
        <f>MAX(IF(AND(ISNUMBER(Formações!$C$8),A1029&gt;=Formações!$C$8),Formações!$B$8,0),IF(AND(ISNUMBER(Formações!$C$9),A1029&gt;=Formações!$C$9),Formações!$B$9,0),IF(AND(ISNUMBER(Formações!$C$10),A1029&gt;=Formações!$C$10),Formações!$B$10,0),IF(AND(ISNUMBER(Formações!$C$11),A1029&gt;=Formações!$C$11),Formações!$B$11,0),IF(AND(ISNUMBER(Formações!$C$12),A1029&gt;=Formações!$C$12),Formações!$B$12,0))</f>
        <v>0</v>
      </c>
      <c r="E1029">
        <v>31</v>
      </c>
      <c r="F1029" s="8">
        <f t="shared" si="15"/>
        <v>0</v>
      </c>
    </row>
    <row r="1030" spans="1:6">
      <c r="A1030" s="1">
        <v>45584</v>
      </c>
      <c r="B1030" s="16">
        <v>45566</v>
      </c>
      <c r="C1030" s="8">
        <f>IFERROR(LOOKUP(2,1/((Vencimentos!$B$8:$B$37&lt;=A1030)*(Vencimentos!$B$8:$B$37&lt;&gt;"")*(Vencimentos!$C$8:$C$37&lt;&gt;"")),Vencimentos!$C$8:$C$37),0)</f>
        <v>0</v>
      </c>
      <c r="D1030" s="10">
        <f>MAX(IF(AND(ISNUMBER(Formações!$C$8),A1030&gt;=Formações!$C$8),Formações!$B$8,0),IF(AND(ISNUMBER(Formações!$C$9),A1030&gt;=Formações!$C$9),Formações!$B$9,0),IF(AND(ISNUMBER(Formações!$C$10),A1030&gt;=Formações!$C$10),Formações!$B$10,0),IF(AND(ISNUMBER(Formações!$C$11),A1030&gt;=Formações!$C$11),Formações!$B$11,0),IF(AND(ISNUMBER(Formações!$C$12),A1030&gt;=Formações!$C$12),Formações!$B$12,0))</f>
        <v>0</v>
      </c>
      <c r="E1030">
        <v>31</v>
      </c>
      <c r="F1030" s="8">
        <f t="shared" si="15"/>
        <v>0</v>
      </c>
    </row>
    <row r="1031" spans="1:6">
      <c r="A1031" s="1">
        <v>45585</v>
      </c>
      <c r="B1031" s="16">
        <v>45566</v>
      </c>
      <c r="C1031" s="8">
        <f>IFERROR(LOOKUP(2,1/((Vencimentos!$B$8:$B$37&lt;=A1031)*(Vencimentos!$B$8:$B$37&lt;&gt;"")*(Vencimentos!$C$8:$C$37&lt;&gt;"")),Vencimentos!$C$8:$C$37),0)</f>
        <v>0</v>
      </c>
      <c r="D1031" s="10">
        <f>MAX(IF(AND(ISNUMBER(Formações!$C$8),A1031&gt;=Formações!$C$8),Formações!$B$8,0),IF(AND(ISNUMBER(Formações!$C$9),A1031&gt;=Formações!$C$9),Formações!$B$9,0),IF(AND(ISNUMBER(Formações!$C$10),A1031&gt;=Formações!$C$10),Formações!$B$10,0),IF(AND(ISNUMBER(Formações!$C$11),A1031&gt;=Formações!$C$11),Formações!$B$11,0),IF(AND(ISNUMBER(Formações!$C$12),A1031&gt;=Formações!$C$12),Formações!$B$12,0))</f>
        <v>0</v>
      </c>
      <c r="E1031">
        <v>31</v>
      </c>
      <c r="F1031" s="8">
        <f t="shared" si="15"/>
        <v>0</v>
      </c>
    </row>
    <row r="1032" spans="1:6">
      <c r="A1032" s="1">
        <v>45586</v>
      </c>
      <c r="B1032" s="16">
        <v>45566</v>
      </c>
      <c r="C1032" s="8">
        <f>IFERROR(LOOKUP(2,1/((Vencimentos!$B$8:$B$37&lt;=A1032)*(Vencimentos!$B$8:$B$37&lt;&gt;"")*(Vencimentos!$C$8:$C$37&lt;&gt;"")),Vencimentos!$C$8:$C$37),0)</f>
        <v>0</v>
      </c>
      <c r="D1032" s="10">
        <f>MAX(IF(AND(ISNUMBER(Formações!$C$8),A1032&gt;=Formações!$C$8),Formações!$B$8,0),IF(AND(ISNUMBER(Formações!$C$9),A1032&gt;=Formações!$C$9),Formações!$B$9,0),IF(AND(ISNUMBER(Formações!$C$10),A1032&gt;=Formações!$C$10),Formações!$B$10,0),IF(AND(ISNUMBER(Formações!$C$11),A1032&gt;=Formações!$C$11),Formações!$B$11,0),IF(AND(ISNUMBER(Formações!$C$12),A1032&gt;=Formações!$C$12),Formações!$B$12,0))</f>
        <v>0</v>
      </c>
      <c r="E1032">
        <v>31</v>
      </c>
      <c r="F1032" s="8">
        <f t="shared" ref="F1032:F1095" si="16">IF(OR(C1032&lt;=0,D1032&lt;=0),0,C1032*D1032/E1032)</f>
        <v>0</v>
      </c>
    </row>
    <row r="1033" spans="1:6">
      <c r="A1033" s="1">
        <v>45587</v>
      </c>
      <c r="B1033" s="16">
        <v>45566</v>
      </c>
      <c r="C1033" s="8">
        <f>IFERROR(LOOKUP(2,1/((Vencimentos!$B$8:$B$37&lt;=A1033)*(Vencimentos!$B$8:$B$37&lt;&gt;"")*(Vencimentos!$C$8:$C$37&lt;&gt;"")),Vencimentos!$C$8:$C$37),0)</f>
        <v>0</v>
      </c>
      <c r="D1033" s="10">
        <f>MAX(IF(AND(ISNUMBER(Formações!$C$8),A1033&gt;=Formações!$C$8),Formações!$B$8,0),IF(AND(ISNUMBER(Formações!$C$9),A1033&gt;=Formações!$C$9),Formações!$B$9,0),IF(AND(ISNUMBER(Formações!$C$10),A1033&gt;=Formações!$C$10),Formações!$B$10,0),IF(AND(ISNUMBER(Formações!$C$11),A1033&gt;=Formações!$C$11),Formações!$B$11,0),IF(AND(ISNUMBER(Formações!$C$12),A1033&gt;=Formações!$C$12),Formações!$B$12,0))</f>
        <v>0</v>
      </c>
      <c r="E1033">
        <v>31</v>
      </c>
      <c r="F1033" s="8">
        <f t="shared" si="16"/>
        <v>0</v>
      </c>
    </row>
    <row r="1034" spans="1:6">
      <c r="A1034" s="1">
        <v>45588</v>
      </c>
      <c r="B1034" s="16">
        <v>45566</v>
      </c>
      <c r="C1034" s="8">
        <f>IFERROR(LOOKUP(2,1/((Vencimentos!$B$8:$B$37&lt;=A1034)*(Vencimentos!$B$8:$B$37&lt;&gt;"")*(Vencimentos!$C$8:$C$37&lt;&gt;"")),Vencimentos!$C$8:$C$37),0)</f>
        <v>0</v>
      </c>
      <c r="D1034" s="10">
        <f>MAX(IF(AND(ISNUMBER(Formações!$C$8),A1034&gt;=Formações!$C$8),Formações!$B$8,0),IF(AND(ISNUMBER(Formações!$C$9),A1034&gt;=Formações!$C$9),Formações!$B$9,0),IF(AND(ISNUMBER(Formações!$C$10),A1034&gt;=Formações!$C$10),Formações!$B$10,0),IF(AND(ISNUMBER(Formações!$C$11),A1034&gt;=Formações!$C$11),Formações!$B$11,0),IF(AND(ISNUMBER(Formações!$C$12),A1034&gt;=Formações!$C$12),Formações!$B$12,0))</f>
        <v>0</v>
      </c>
      <c r="E1034">
        <v>31</v>
      </c>
      <c r="F1034" s="8">
        <f t="shared" si="16"/>
        <v>0</v>
      </c>
    </row>
    <row r="1035" spans="1:6">
      <c r="A1035" s="1">
        <v>45589</v>
      </c>
      <c r="B1035" s="16">
        <v>45566</v>
      </c>
      <c r="C1035" s="8">
        <f>IFERROR(LOOKUP(2,1/((Vencimentos!$B$8:$B$37&lt;=A1035)*(Vencimentos!$B$8:$B$37&lt;&gt;"")*(Vencimentos!$C$8:$C$37&lt;&gt;"")),Vencimentos!$C$8:$C$37),0)</f>
        <v>0</v>
      </c>
      <c r="D1035" s="10">
        <f>MAX(IF(AND(ISNUMBER(Formações!$C$8),A1035&gt;=Formações!$C$8),Formações!$B$8,0),IF(AND(ISNUMBER(Formações!$C$9),A1035&gt;=Formações!$C$9),Formações!$B$9,0),IF(AND(ISNUMBER(Formações!$C$10),A1035&gt;=Formações!$C$10),Formações!$B$10,0),IF(AND(ISNUMBER(Formações!$C$11),A1035&gt;=Formações!$C$11),Formações!$B$11,0),IF(AND(ISNUMBER(Formações!$C$12),A1035&gt;=Formações!$C$12),Formações!$B$12,0))</f>
        <v>0</v>
      </c>
      <c r="E1035">
        <v>31</v>
      </c>
      <c r="F1035" s="8">
        <f t="shared" si="16"/>
        <v>0</v>
      </c>
    </row>
    <row r="1036" spans="1:6">
      <c r="A1036" s="1">
        <v>45590</v>
      </c>
      <c r="B1036" s="16">
        <v>45566</v>
      </c>
      <c r="C1036" s="8">
        <f>IFERROR(LOOKUP(2,1/((Vencimentos!$B$8:$B$37&lt;=A1036)*(Vencimentos!$B$8:$B$37&lt;&gt;"")*(Vencimentos!$C$8:$C$37&lt;&gt;"")),Vencimentos!$C$8:$C$37),0)</f>
        <v>0</v>
      </c>
      <c r="D1036" s="10">
        <f>MAX(IF(AND(ISNUMBER(Formações!$C$8),A1036&gt;=Formações!$C$8),Formações!$B$8,0),IF(AND(ISNUMBER(Formações!$C$9),A1036&gt;=Formações!$C$9),Formações!$B$9,0),IF(AND(ISNUMBER(Formações!$C$10),A1036&gt;=Formações!$C$10),Formações!$B$10,0),IF(AND(ISNUMBER(Formações!$C$11),A1036&gt;=Formações!$C$11),Formações!$B$11,0),IF(AND(ISNUMBER(Formações!$C$12),A1036&gt;=Formações!$C$12),Formações!$B$12,0))</f>
        <v>0</v>
      </c>
      <c r="E1036">
        <v>31</v>
      </c>
      <c r="F1036" s="8">
        <f t="shared" si="16"/>
        <v>0</v>
      </c>
    </row>
    <row r="1037" spans="1:6">
      <c r="A1037" s="1">
        <v>45591</v>
      </c>
      <c r="B1037" s="16">
        <v>45566</v>
      </c>
      <c r="C1037" s="8">
        <f>IFERROR(LOOKUP(2,1/((Vencimentos!$B$8:$B$37&lt;=A1037)*(Vencimentos!$B$8:$B$37&lt;&gt;"")*(Vencimentos!$C$8:$C$37&lt;&gt;"")),Vencimentos!$C$8:$C$37),0)</f>
        <v>0</v>
      </c>
      <c r="D1037" s="10">
        <f>MAX(IF(AND(ISNUMBER(Formações!$C$8),A1037&gt;=Formações!$C$8),Formações!$B$8,0),IF(AND(ISNUMBER(Formações!$C$9),A1037&gt;=Formações!$C$9),Formações!$B$9,0),IF(AND(ISNUMBER(Formações!$C$10),A1037&gt;=Formações!$C$10),Formações!$B$10,0),IF(AND(ISNUMBER(Formações!$C$11),A1037&gt;=Formações!$C$11),Formações!$B$11,0),IF(AND(ISNUMBER(Formações!$C$12),A1037&gt;=Formações!$C$12),Formações!$B$12,0))</f>
        <v>0</v>
      </c>
      <c r="E1037">
        <v>31</v>
      </c>
      <c r="F1037" s="8">
        <f t="shared" si="16"/>
        <v>0</v>
      </c>
    </row>
    <row r="1038" spans="1:6">
      <c r="A1038" s="1">
        <v>45592</v>
      </c>
      <c r="B1038" s="16">
        <v>45566</v>
      </c>
      <c r="C1038" s="8">
        <f>IFERROR(LOOKUP(2,1/((Vencimentos!$B$8:$B$37&lt;=A1038)*(Vencimentos!$B$8:$B$37&lt;&gt;"")*(Vencimentos!$C$8:$C$37&lt;&gt;"")),Vencimentos!$C$8:$C$37),0)</f>
        <v>0</v>
      </c>
      <c r="D1038" s="10">
        <f>MAX(IF(AND(ISNUMBER(Formações!$C$8),A1038&gt;=Formações!$C$8),Formações!$B$8,0),IF(AND(ISNUMBER(Formações!$C$9),A1038&gt;=Formações!$C$9),Formações!$B$9,0),IF(AND(ISNUMBER(Formações!$C$10),A1038&gt;=Formações!$C$10),Formações!$B$10,0),IF(AND(ISNUMBER(Formações!$C$11),A1038&gt;=Formações!$C$11),Formações!$B$11,0),IF(AND(ISNUMBER(Formações!$C$12),A1038&gt;=Formações!$C$12),Formações!$B$12,0))</f>
        <v>0</v>
      </c>
      <c r="E1038">
        <v>31</v>
      </c>
      <c r="F1038" s="8">
        <f t="shared" si="16"/>
        <v>0</v>
      </c>
    </row>
    <row r="1039" spans="1:6">
      <c r="A1039" s="1">
        <v>45593</v>
      </c>
      <c r="B1039" s="16">
        <v>45566</v>
      </c>
      <c r="C1039" s="8">
        <f>IFERROR(LOOKUP(2,1/((Vencimentos!$B$8:$B$37&lt;=A1039)*(Vencimentos!$B$8:$B$37&lt;&gt;"")*(Vencimentos!$C$8:$C$37&lt;&gt;"")),Vencimentos!$C$8:$C$37),0)</f>
        <v>0</v>
      </c>
      <c r="D1039" s="10">
        <f>MAX(IF(AND(ISNUMBER(Formações!$C$8),A1039&gt;=Formações!$C$8),Formações!$B$8,0),IF(AND(ISNUMBER(Formações!$C$9),A1039&gt;=Formações!$C$9),Formações!$B$9,0),IF(AND(ISNUMBER(Formações!$C$10),A1039&gt;=Formações!$C$10),Formações!$B$10,0),IF(AND(ISNUMBER(Formações!$C$11),A1039&gt;=Formações!$C$11),Formações!$B$11,0),IF(AND(ISNUMBER(Formações!$C$12),A1039&gt;=Formações!$C$12),Formações!$B$12,0))</f>
        <v>0</v>
      </c>
      <c r="E1039">
        <v>31</v>
      </c>
      <c r="F1039" s="8">
        <f t="shared" si="16"/>
        <v>0</v>
      </c>
    </row>
    <row r="1040" spans="1:6">
      <c r="A1040" s="1">
        <v>45594</v>
      </c>
      <c r="B1040" s="16">
        <v>45566</v>
      </c>
      <c r="C1040" s="8">
        <f>IFERROR(LOOKUP(2,1/((Vencimentos!$B$8:$B$37&lt;=A1040)*(Vencimentos!$B$8:$B$37&lt;&gt;"")*(Vencimentos!$C$8:$C$37&lt;&gt;"")),Vencimentos!$C$8:$C$37),0)</f>
        <v>0</v>
      </c>
      <c r="D1040" s="10">
        <f>MAX(IF(AND(ISNUMBER(Formações!$C$8),A1040&gt;=Formações!$C$8),Formações!$B$8,0),IF(AND(ISNUMBER(Formações!$C$9),A1040&gt;=Formações!$C$9),Formações!$B$9,0),IF(AND(ISNUMBER(Formações!$C$10),A1040&gt;=Formações!$C$10),Formações!$B$10,0),IF(AND(ISNUMBER(Formações!$C$11),A1040&gt;=Formações!$C$11),Formações!$B$11,0),IF(AND(ISNUMBER(Formações!$C$12),A1040&gt;=Formações!$C$12),Formações!$B$12,0))</f>
        <v>0</v>
      </c>
      <c r="E1040">
        <v>31</v>
      </c>
      <c r="F1040" s="8">
        <f t="shared" si="16"/>
        <v>0</v>
      </c>
    </row>
    <row r="1041" spans="1:6">
      <c r="A1041" s="1">
        <v>45595</v>
      </c>
      <c r="B1041" s="16">
        <v>45566</v>
      </c>
      <c r="C1041" s="8">
        <f>IFERROR(LOOKUP(2,1/((Vencimentos!$B$8:$B$37&lt;=A1041)*(Vencimentos!$B$8:$B$37&lt;&gt;"")*(Vencimentos!$C$8:$C$37&lt;&gt;"")),Vencimentos!$C$8:$C$37),0)</f>
        <v>0</v>
      </c>
      <c r="D1041" s="10">
        <f>MAX(IF(AND(ISNUMBER(Formações!$C$8),A1041&gt;=Formações!$C$8),Formações!$B$8,0),IF(AND(ISNUMBER(Formações!$C$9),A1041&gt;=Formações!$C$9),Formações!$B$9,0),IF(AND(ISNUMBER(Formações!$C$10),A1041&gt;=Formações!$C$10),Formações!$B$10,0),IF(AND(ISNUMBER(Formações!$C$11),A1041&gt;=Formações!$C$11),Formações!$B$11,0),IF(AND(ISNUMBER(Formações!$C$12),A1041&gt;=Formações!$C$12),Formações!$B$12,0))</f>
        <v>0</v>
      </c>
      <c r="E1041">
        <v>31</v>
      </c>
      <c r="F1041" s="8">
        <f t="shared" si="16"/>
        <v>0</v>
      </c>
    </row>
    <row r="1042" spans="1:6">
      <c r="A1042" s="1">
        <v>45596</v>
      </c>
      <c r="B1042" s="16">
        <v>45566</v>
      </c>
      <c r="C1042" s="8">
        <f>IFERROR(LOOKUP(2,1/((Vencimentos!$B$8:$B$37&lt;=A1042)*(Vencimentos!$B$8:$B$37&lt;&gt;"")*(Vencimentos!$C$8:$C$37&lt;&gt;"")),Vencimentos!$C$8:$C$37),0)</f>
        <v>0</v>
      </c>
      <c r="D1042" s="10">
        <f>MAX(IF(AND(ISNUMBER(Formações!$C$8),A1042&gt;=Formações!$C$8),Formações!$B$8,0),IF(AND(ISNUMBER(Formações!$C$9),A1042&gt;=Formações!$C$9),Formações!$B$9,0),IF(AND(ISNUMBER(Formações!$C$10),A1042&gt;=Formações!$C$10),Formações!$B$10,0),IF(AND(ISNUMBER(Formações!$C$11),A1042&gt;=Formações!$C$11),Formações!$B$11,0),IF(AND(ISNUMBER(Formações!$C$12),A1042&gt;=Formações!$C$12),Formações!$B$12,0))</f>
        <v>0</v>
      </c>
      <c r="E1042">
        <v>31</v>
      </c>
      <c r="F1042" s="8">
        <f t="shared" si="16"/>
        <v>0</v>
      </c>
    </row>
    <row r="1043" spans="1:6">
      <c r="A1043" s="1">
        <v>45597</v>
      </c>
      <c r="B1043" s="16">
        <v>45597</v>
      </c>
      <c r="C1043" s="8">
        <f>IFERROR(LOOKUP(2,1/((Vencimentos!$B$8:$B$37&lt;=A1043)*(Vencimentos!$B$8:$B$37&lt;&gt;"")*(Vencimentos!$C$8:$C$37&lt;&gt;"")),Vencimentos!$C$8:$C$37),0)</f>
        <v>0</v>
      </c>
      <c r="D1043" s="10">
        <f>MAX(IF(AND(ISNUMBER(Formações!$C$8),A1043&gt;=Formações!$C$8),Formações!$B$8,0),IF(AND(ISNUMBER(Formações!$C$9),A1043&gt;=Formações!$C$9),Formações!$B$9,0),IF(AND(ISNUMBER(Formações!$C$10),A1043&gt;=Formações!$C$10),Formações!$B$10,0),IF(AND(ISNUMBER(Formações!$C$11),A1043&gt;=Formações!$C$11),Formações!$B$11,0),IF(AND(ISNUMBER(Formações!$C$12),A1043&gt;=Formações!$C$12),Formações!$B$12,0))</f>
        <v>0</v>
      </c>
      <c r="E1043">
        <v>30</v>
      </c>
      <c r="F1043" s="8">
        <f t="shared" si="16"/>
        <v>0</v>
      </c>
    </row>
    <row r="1044" spans="1:6">
      <c r="A1044" s="1">
        <v>45598</v>
      </c>
      <c r="B1044" s="16">
        <v>45597</v>
      </c>
      <c r="C1044" s="8">
        <f>IFERROR(LOOKUP(2,1/((Vencimentos!$B$8:$B$37&lt;=A1044)*(Vencimentos!$B$8:$B$37&lt;&gt;"")*(Vencimentos!$C$8:$C$37&lt;&gt;"")),Vencimentos!$C$8:$C$37),0)</f>
        <v>0</v>
      </c>
      <c r="D1044" s="10">
        <f>MAX(IF(AND(ISNUMBER(Formações!$C$8),A1044&gt;=Formações!$C$8),Formações!$B$8,0),IF(AND(ISNUMBER(Formações!$C$9),A1044&gt;=Formações!$C$9),Formações!$B$9,0),IF(AND(ISNUMBER(Formações!$C$10),A1044&gt;=Formações!$C$10),Formações!$B$10,0),IF(AND(ISNUMBER(Formações!$C$11),A1044&gt;=Formações!$C$11),Formações!$B$11,0),IF(AND(ISNUMBER(Formações!$C$12),A1044&gt;=Formações!$C$12),Formações!$B$12,0))</f>
        <v>0</v>
      </c>
      <c r="E1044">
        <v>30</v>
      </c>
      <c r="F1044" s="8">
        <f t="shared" si="16"/>
        <v>0</v>
      </c>
    </row>
    <row r="1045" spans="1:6">
      <c r="A1045" s="1">
        <v>45599</v>
      </c>
      <c r="B1045" s="16">
        <v>45597</v>
      </c>
      <c r="C1045" s="8">
        <f>IFERROR(LOOKUP(2,1/((Vencimentos!$B$8:$B$37&lt;=A1045)*(Vencimentos!$B$8:$B$37&lt;&gt;"")*(Vencimentos!$C$8:$C$37&lt;&gt;"")),Vencimentos!$C$8:$C$37),0)</f>
        <v>0</v>
      </c>
      <c r="D1045" s="10">
        <f>MAX(IF(AND(ISNUMBER(Formações!$C$8),A1045&gt;=Formações!$C$8),Formações!$B$8,0),IF(AND(ISNUMBER(Formações!$C$9),A1045&gt;=Formações!$C$9),Formações!$B$9,0),IF(AND(ISNUMBER(Formações!$C$10),A1045&gt;=Formações!$C$10),Formações!$B$10,0),IF(AND(ISNUMBER(Formações!$C$11),A1045&gt;=Formações!$C$11),Formações!$B$11,0),IF(AND(ISNUMBER(Formações!$C$12),A1045&gt;=Formações!$C$12),Formações!$B$12,0))</f>
        <v>0</v>
      </c>
      <c r="E1045">
        <v>30</v>
      </c>
      <c r="F1045" s="8">
        <f t="shared" si="16"/>
        <v>0</v>
      </c>
    </row>
    <row r="1046" spans="1:6">
      <c r="A1046" s="1">
        <v>45600</v>
      </c>
      <c r="B1046" s="16">
        <v>45597</v>
      </c>
      <c r="C1046" s="8">
        <f>IFERROR(LOOKUP(2,1/((Vencimentos!$B$8:$B$37&lt;=A1046)*(Vencimentos!$B$8:$B$37&lt;&gt;"")*(Vencimentos!$C$8:$C$37&lt;&gt;"")),Vencimentos!$C$8:$C$37),0)</f>
        <v>0</v>
      </c>
      <c r="D1046" s="10">
        <f>MAX(IF(AND(ISNUMBER(Formações!$C$8),A1046&gt;=Formações!$C$8),Formações!$B$8,0),IF(AND(ISNUMBER(Formações!$C$9),A1046&gt;=Formações!$C$9),Formações!$B$9,0),IF(AND(ISNUMBER(Formações!$C$10),A1046&gt;=Formações!$C$10),Formações!$B$10,0),IF(AND(ISNUMBER(Formações!$C$11),A1046&gt;=Formações!$C$11),Formações!$B$11,0),IF(AND(ISNUMBER(Formações!$C$12),A1046&gt;=Formações!$C$12),Formações!$B$12,0))</f>
        <v>0</v>
      </c>
      <c r="E1046">
        <v>30</v>
      </c>
      <c r="F1046" s="8">
        <f t="shared" si="16"/>
        <v>0</v>
      </c>
    </row>
    <row r="1047" spans="1:6">
      <c r="A1047" s="1">
        <v>45601</v>
      </c>
      <c r="B1047" s="16">
        <v>45597</v>
      </c>
      <c r="C1047" s="8">
        <f>IFERROR(LOOKUP(2,1/((Vencimentos!$B$8:$B$37&lt;=A1047)*(Vencimentos!$B$8:$B$37&lt;&gt;"")*(Vencimentos!$C$8:$C$37&lt;&gt;"")),Vencimentos!$C$8:$C$37),0)</f>
        <v>0</v>
      </c>
      <c r="D1047" s="10">
        <f>MAX(IF(AND(ISNUMBER(Formações!$C$8),A1047&gt;=Formações!$C$8),Formações!$B$8,0),IF(AND(ISNUMBER(Formações!$C$9),A1047&gt;=Formações!$C$9),Formações!$B$9,0),IF(AND(ISNUMBER(Formações!$C$10),A1047&gt;=Formações!$C$10),Formações!$B$10,0),IF(AND(ISNUMBER(Formações!$C$11),A1047&gt;=Formações!$C$11),Formações!$B$11,0),IF(AND(ISNUMBER(Formações!$C$12),A1047&gt;=Formações!$C$12),Formações!$B$12,0))</f>
        <v>0</v>
      </c>
      <c r="E1047">
        <v>30</v>
      </c>
      <c r="F1047" s="8">
        <f t="shared" si="16"/>
        <v>0</v>
      </c>
    </row>
    <row r="1048" spans="1:6">
      <c r="A1048" s="1">
        <v>45602</v>
      </c>
      <c r="B1048" s="16">
        <v>45597</v>
      </c>
      <c r="C1048" s="8">
        <f>IFERROR(LOOKUP(2,1/((Vencimentos!$B$8:$B$37&lt;=A1048)*(Vencimentos!$B$8:$B$37&lt;&gt;"")*(Vencimentos!$C$8:$C$37&lt;&gt;"")),Vencimentos!$C$8:$C$37),0)</f>
        <v>0</v>
      </c>
      <c r="D1048" s="10">
        <f>MAX(IF(AND(ISNUMBER(Formações!$C$8),A1048&gt;=Formações!$C$8),Formações!$B$8,0),IF(AND(ISNUMBER(Formações!$C$9),A1048&gt;=Formações!$C$9),Formações!$B$9,0),IF(AND(ISNUMBER(Formações!$C$10),A1048&gt;=Formações!$C$10),Formações!$B$10,0),IF(AND(ISNUMBER(Formações!$C$11),A1048&gt;=Formações!$C$11),Formações!$B$11,0),IF(AND(ISNUMBER(Formações!$C$12),A1048&gt;=Formações!$C$12),Formações!$B$12,0))</f>
        <v>0</v>
      </c>
      <c r="E1048">
        <v>30</v>
      </c>
      <c r="F1048" s="8">
        <f t="shared" si="16"/>
        <v>0</v>
      </c>
    </row>
    <row r="1049" spans="1:6">
      <c r="A1049" s="1">
        <v>45603</v>
      </c>
      <c r="B1049" s="16">
        <v>45597</v>
      </c>
      <c r="C1049" s="8">
        <f>IFERROR(LOOKUP(2,1/((Vencimentos!$B$8:$B$37&lt;=A1049)*(Vencimentos!$B$8:$B$37&lt;&gt;"")*(Vencimentos!$C$8:$C$37&lt;&gt;"")),Vencimentos!$C$8:$C$37),0)</f>
        <v>0</v>
      </c>
      <c r="D1049" s="10">
        <f>MAX(IF(AND(ISNUMBER(Formações!$C$8),A1049&gt;=Formações!$C$8),Formações!$B$8,0),IF(AND(ISNUMBER(Formações!$C$9),A1049&gt;=Formações!$C$9),Formações!$B$9,0),IF(AND(ISNUMBER(Formações!$C$10),A1049&gt;=Formações!$C$10),Formações!$B$10,0),IF(AND(ISNUMBER(Formações!$C$11),A1049&gt;=Formações!$C$11),Formações!$B$11,0),IF(AND(ISNUMBER(Formações!$C$12),A1049&gt;=Formações!$C$12),Formações!$B$12,0))</f>
        <v>0</v>
      </c>
      <c r="E1049">
        <v>30</v>
      </c>
      <c r="F1049" s="8">
        <f t="shared" si="16"/>
        <v>0</v>
      </c>
    </row>
    <row r="1050" spans="1:6">
      <c r="A1050" s="1">
        <v>45604</v>
      </c>
      <c r="B1050" s="16">
        <v>45597</v>
      </c>
      <c r="C1050" s="8">
        <f>IFERROR(LOOKUP(2,1/((Vencimentos!$B$8:$B$37&lt;=A1050)*(Vencimentos!$B$8:$B$37&lt;&gt;"")*(Vencimentos!$C$8:$C$37&lt;&gt;"")),Vencimentos!$C$8:$C$37),0)</f>
        <v>0</v>
      </c>
      <c r="D1050" s="10">
        <f>MAX(IF(AND(ISNUMBER(Formações!$C$8),A1050&gt;=Formações!$C$8),Formações!$B$8,0),IF(AND(ISNUMBER(Formações!$C$9),A1050&gt;=Formações!$C$9),Formações!$B$9,0),IF(AND(ISNUMBER(Formações!$C$10),A1050&gt;=Formações!$C$10),Formações!$B$10,0),IF(AND(ISNUMBER(Formações!$C$11),A1050&gt;=Formações!$C$11),Formações!$B$11,0),IF(AND(ISNUMBER(Formações!$C$12),A1050&gt;=Formações!$C$12),Formações!$B$12,0))</f>
        <v>0</v>
      </c>
      <c r="E1050">
        <v>30</v>
      </c>
      <c r="F1050" s="8">
        <f t="shared" si="16"/>
        <v>0</v>
      </c>
    </row>
    <row r="1051" spans="1:6">
      <c r="A1051" s="1">
        <v>45605</v>
      </c>
      <c r="B1051" s="16">
        <v>45597</v>
      </c>
      <c r="C1051" s="8">
        <f>IFERROR(LOOKUP(2,1/((Vencimentos!$B$8:$B$37&lt;=A1051)*(Vencimentos!$B$8:$B$37&lt;&gt;"")*(Vencimentos!$C$8:$C$37&lt;&gt;"")),Vencimentos!$C$8:$C$37),0)</f>
        <v>0</v>
      </c>
      <c r="D1051" s="10">
        <f>MAX(IF(AND(ISNUMBER(Formações!$C$8),A1051&gt;=Formações!$C$8),Formações!$B$8,0),IF(AND(ISNUMBER(Formações!$C$9),A1051&gt;=Formações!$C$9),Formações!$B$9,0),IF(AND(ISNUMBER(Formações!$C$10),A1051&gt;=Formações!$C$10),Formações!$B$10,0),IF(AND(ISNUMBER(Formações!$C$11),A1051&gt;=Formações!$C$11),Formações!$B$11,0),IF(AND(ISNUMBER(Formações!$C$12),A1051&gt;=Formações!$C$12),Formações!$B$12,0))</f>
        <v>0</v>
      </c>
      <c r="E1051">
        <v>30</v>
      </c>
      <c r="F1051" s="8">
        <f t="shared" si="16"/>
        <v>0</v>
      </c>
    </row>
    <row r="1052" spans="1:6">
      <c r="A1052" s="1">
        <v>45606</v>
      </c>
      <c r="B1052" s="16">
        <v>45597</v>
      </c>
      <c r="C1052" s="8">
        <f>IFERROR(LOOKUP(2,1/((Vencimentos!$B$8:$B$37&lt;=A1052)*(Vencimentos!$B$8:$B$37&lt;&gt;"")*(Vencimentos!$C$8:$C$37&lt;&gt;"")),Vencimentos!$C$8:$C$37),0)</f>
        <v>0</v>
      </c>
      <c r="D1052" s="10">
        <f>MAX(IF(AND(ISNUMBER(Formações!$C$8),A1052&gt;=Formações!$C$8),Formações!$B$8,0),IF(AND(ISNUMBER(Formações!$C$9),A1052&gt;=Formações!$C$9),Formações!$B$9,0),IF(AND(ISNUMBER(Formações!$C$10),A1052&gt;=Formações!$C$10),Formações!$B$10,0),IF(AND(ISNUMBER(Formações!$C$11),A1052&gt;=Formações!$C$11),Formações!$B$11,0),IF(AND(ISNUMBER(Formações!$C$12),A1052&gt;=Formações!$C$12),Formações!$B$12,0))</f>
        <v>0</v>
      </c>
      <c r="E1052">
        <v>30</v>
      </c>
      <c r="F1052" s="8">
        <f t="shared" si="16"/>
        <v>0</v>
      </c>
    </row>
    <row r="1053" spans="1:6">
      <c r="A1053" s="1">
        <v>45607</v>
      </c>
      <c r="B1053" s="16">
        <v>45597</v>
      </c>
      <c r="C1053" s="8">
        <f>IFERROR(LOOKUP(2,1/((Vencimentos!$B$8:$B$37&lt;=A1053)*(Vencimentos!$B$8:$B$37&lt;&gt;"")*(Vencimentos!$C$8:$C$37&lt;&gt;"")),Vencimentos!$C$8:$C$37),0)</f>
        <v>0</v>
      </c>
      <c r="D1053" s="10">
        <f>MAX(IF(AND(ISNUMBER(Formações!$C$8),A1053&gt;=Formações!$C$8),Formações!$B$8,0),IF(AND(ISNUMBER(Formações!$C$9),A1053&gt;=Formações!$C$9),Formações!$B$9,0),IF(AND(ISNUMBER(Formações!$C$10),A1053&gt;=Formações!$C$10),Formações!$B$10,0),IF(AND(ISNUMBER(Formações!$C$11),A1053&gt;=Formações!$C$11),Formações!$B$11,0),IF(AND(ISNUMBER(Formações!$C$12),A1053&gt;=Formações!$C$12),Formações!$B$12,0))</f>
        <v>0</v>
      </c>
      <c r="E1053">
        <v>30</v>
      </c>
      <c r="F1053" s="8">
        <f t="shared" si="16"/>
        <v>0</v>
      </c>
    </row>
    <row r="1054" spans="1:6">
      <c r="A1054" s="1">
        <v>45608</v>
      </c>
      <c r="B1054" s="16">
        <v>45597</v>
      </c>
      <c r="C1054" s="8">
        <f>IFERROR(LOOKUP(2,1/((Vencimentos!$B$8:$B$37&lt;=A1054)*(Vencimentos!$B$8:$B$37&lt;&gt;"")*(Vencimentos!$C$8:$C$37&lt;&gt;"")),Vencimentos!$C$8:$C$37),0)</f>
        <v>0</v>
      </c>
      <c r="D1054" s="10">
        <f>MAX(IF(AND(ISNUMBER(Formações!$C$8),A1054&gt;=Formações!$C$8),Formações!$B$8,0),IF(AND(ISNUMBER(Formações!$C$9),A1054&gt;=Formações!$C$9),Formações!$B$9,0),IF(AND(ISNUMBER(Formações!$C$10),A1054&gt;=Formações!$C$10),Formações!$B$10,0),IF(AND(ISNUMBER(Formações!$C$11),A1054&gt;=Formações!$C$11),Formações!$B$11,0),IF(AND(ISNUMBER(Formações!$C$12),A1054&gt;=Formações!$C$12),Formações!$B$12,0))</f>
        <v>0</v>
      </c>
      <c r="E1054">
        <v>30</v>
      </c>
      <c r="F1054" s="8">
        <f t="shared" si="16"/>
        <v>0</v>
      </c>
    </row>
    <row r="1055" spans="1:6">
      <c r="A1055" s="1">
        <v>45609</v>
      </c>
      <c r="B1055" s="16">
        <v>45597</v>
      </c>
      <c r="C1055" s="8">
        <f>IFERROR(LOOKUP(2,1/((Vencimentos!$B$8:$B$37&lt;=A1055)*(Vencimentos!$B$8:$B$37&lt;&gt;"")*(Vencimentos!$C$8:$C$37&lt;&gt;"")),Vencimentos!$C$8:$C$37),0)</f>
        <v>0</v>
      </c>
      <c r="D1055" s="10">
        <f>MAX(IF(AND(ISNUMBER(Formações!$C$8),A1055&gt;=Formações!$C$8),Formações!$B$8,0),IF(AND(ISNUMBER(Formações!$C$9),A1055&gt;=Formações!$C$9),Formações!$B$9,0),IF(AND(ISNUMBER(Formações!$C$10),A1055&gt;=Formações!$C$10),Formações!$B$10,0),IF(AND(ISNUMBER(Formações!$C$11),A1055&gt;=Formações!$C$11),Formações!$B$11,0),IF(AND(ISNUMBER(Formações!$C$12),A1055&gt;=Formações!$C$12),Formações!$B$12,0))</f>
        <v>0</v>
      </c>
      <c r="E1055">
        <v>30</v>
      </c>
      <c r="F1055" s="8">
        <f t="shared" si="16"/>
        <v>0</v>
      </c>
    </row>
    <row r="1056" spans="1:6">
      <c r="A1056" s="1">
        <v>45610</v>
      </c>
      <c r="B1056" s="16">
        <v>45597</v>
      </c>
      <c r="C1056" s="8">
        <f>IFERROR(LOOKUP(2,1/((Vencimentos!$B$8:$B$37&lt;=A1056)*(Vencimentos!$B$8:$B$37&lt;&gt;"")*(Vencimentos!$C$8:$C$37&lt;&gt;"")),Vencimentos!$C$8:$C$37),0)</f>
        <v>0</v>
      </c>
      <c r="D1056" s="10">
        <f>MAX(IF(AND(ISNUMBER(Formações!$C$8),A1056&gt;=Formações!$C$8),Formações!$B$8,0),IF(AND(ISNUMBER(Formações!$C$9),A1056&gt;=Formações!$C$9),Formações!$B$9,0),IF(AND(ISNUMBER(Formações!$C$10),A1056&gt;=Formações!$C$10),Formações!$B$10,0),IF(AND(ISNUMBER(Formações!$C$11),A1056&gt;=Formações!$C$11),Formações!$B$11,0),IF(AND(ISNUMBER(Formações!$C$12),A1056&gt;=Formações!$C$12),Formações!$B$12,0))</f>
        <v>0</v>
      </c>
      <c r="E1056">
        <v>30</v>
      </c>
      <c r="F1056" s="8">
        <f t="shared" si="16"/>
        <v>0</v>
      </c>
    </row>
    <row r="1057" spans="1:6">
      <c r="A1057" s="1">
        <v>45611</v>
      </c>
      <c r="B1057" s="16">
        <v>45597</v>
      </c>
      <c r="C1057" s="8">
        <f>IFERROR(LOOKUP(2,1/((Vencimentos!$B$8:$B$37&lt;=A1057)*(Vencimentos!$B$8:$B$37&lt;&gt;"")*(Vencimentos!$C$8:$C$37&lt;&gt;"")),Vencimentos!$C$8:$C$37),0)</f>
        <v>0</v>
      </c>
      <c r="D1057" s="10">
        <f>MAX(IF(AND(ISNUMBER(Formações!$C$8),A1057&gt;=Formações!$C$8),Formações!$B$8,0),IF(AND(ISNUMBER(Formações!$C$9),A1057&gt;=Formações!$C$9),Formações!$B$9,0),IF(AND(ISNUMBER(Formações!$C$10),A1057&gt;=Formações!$C$10),Formações!$B$10,0),IF(AND(ISNUMBER(Formações!$C$11),A1057&gt;=Formações!$C$11),Formações!$B$11,0),IF(AND(ISNUMBER(Formações!$C$12),A1057&gt;=Formações!$C$12),Formações!$B$12,0))</f>
        <v>0</v>
      </c>
      <c r="E1057">
        <v>30</v>
      </c>
      <c r="F1057" s="8">
        <f t="shared" si="16"/>
        <v>0</v>
      </c>
    </row>
    <row r="1058" spans="1:6">
      <c r="A1058" s="1">
        <v>45612</v>
      </c>
      <c r="B1058" s="16">
        <v>45597</v>
      </c>
      <c r="C1058" s="8">
        <f>IFERROR(LOOKUP(2,1/((Vencimentos!$B$8:$B$37&lt;=A1058)*(Vencimentos!$B$8:$B$37&lt;&gt;"")*(Vencimentos!$C$8:$C$37&lt;&gt;"")),Vencimentos!$C$8:$C$37),0)</f>
        <v>0</v>
      </c>
      <c r="D1058" s="10">
        <f>MAX(IF(AND(ISNUMBER(Formações!$C$8),A1058&gt;=Formações!$C$8),Formações!$B$8,0),IF(AND(ISNUMBER(Formações!$C$9),A1058&gt;=Formações!$C$9),Formações!$B$9,0),IF(AND(ISNUMBER(Formações!$C$10),A1058&gt;=Formações!$C$10),Formações!$B$10,0),IF(AND(ISNUMBER(Formações!$C$11),A1058&gt;=Formações!$C$11),Formações!$B$11,0),IF(AND(ISNUMBER(Formações!$C$12),A1058&gt;=Formações!$C$12),Formações!$B$12,0))</f>
        <v>0</v>
      </c>
      <c r="E1058">
        <v>30</v>
      </c>
      <c r="F1058" s="8">
        <f t="shared" si="16"/>
        <v>0</v>
      </c>
    </row>
    <row r="1059" spans="1:6">
      <c r="A1059" s="1">
        <v>45613</v>
      </c>
      <c r="B1059" s="16">
        <v>45597</v>
      </c>
      <c r="C1059" s="8">
        <f>IFERROR(LOOKUP(2,1/((Vencimentos!$B$8:$B$37&lt;=A1059)*(Vencimentos!$B$8:$B$37&lt;&gt;"")*(Vencimentos!$C$8:$C$37&lt;&gt;"")),Vencimentos!$C$8:$C$37),0)</f>
        <v>0</v>
      </c>
      <c r="D1059" s="10">
        <f>MAX(IF(AND(ISNUMBER(Formações!$C$8),A1059&gt;=Formações!$C$8),Formações!$B$8,0),IF(AND(ISNUMBER(Formações!$C$9),A1059&gt;=Formações!$C$9),Formações!$B$9,0),IF(AND(ISNUMBER(Formações!$C$10),A1059&gt;=Formações!$C$10),Formações!$B$10,0),IF(AND(ISNUMBER(Formações!$C$11),A1059&gt;=Formações!$C$11),Formações!$B$11,0),IF(AND(ISNUMBER(Formações!$C$12),A1059&gt;=Formações!$C$12),Formações!$B$12,0))</f>
        <v>0</v>
      </c>
      <c r="E1059">
        <v>30</v>
      </c>
      <c r="F1059" s="8">
        <f t="shared" si="16"/>
        <v>0</v>
      </c>
    </row>
    <row r="1060" spans="1:6">
      <c r="A1060" s="1">
        <v>45614</v>
      </c>
      <c r="B1060" s="16">
        <v>45597</v>
      </c>
      <c r="C1060" s="8">
        <f>IFERROR(LOOKUP(2,1/((Vencimentos!$B$8:$B$37&lt;=A1060)*(Vencimentos!$B$8:$B$37&lt;&gt;"")*(Vencimentos!$C$8:$C$37&lt;&gt;"")),Vencimentos!$C$8:$C$37),0)</f>
        <v>0</v>
      </c>
      <c r="D1060" s="10">
        <f>MAX(IF(AND(ISNUMBER(Formações!$C$8),A1060&gt;=Formações!$C$8),Formações!$B$8,0),IF(AND(ISNUMBER(Formações!$C$9),A1060&gt;=Formações!$C$9),Formações!$B$9,0),IF(AND(ISNUMBER(Formações!$C$10),A1060&gt;=Formações!$C$10),Formações!$B$10,0),IF(AND(ISNUMBER(Formações!$C$11),A1060&gt;=Formações!$C$11),Formações!$B$11,0),IF(AND(ISNUMBER(Formações!$C$12),A1060&gt;=Formações!$C$12),Formações!$B$12,0))</f>
        <v>0</v>
      </c>
      <c r="E1060">
        <v>30</v>
      </c>
      <c r="F1060" s="8">
        <f t="shared" si="16"/>
        <v>0</v>
      </c>
    </row>
    <row r="1061" spans="1:6">
      <c r="A1061" s="1">
        <v>45615</v>
      </c>
      <c r="B1061" s="16">
        <v>45597</v>
      </c>
      <c r="C1061" s="8">
        <f>IFERROR(LOOKUP(2,1/((Vencimentos!$B$8:$B$37&lt;=A1061)*(Vencimentos!$B$8:$B$37&lt;&gt;"")*(Vencimentos!$C$8:$C$37&lt;&gt;"")),Vencimentos!$C$8:$C$37),0)</f>
        <v>0</v>
      </c>
      <c r="D1061" s="10">
        <f>MAX(IF(AND(ISNUMBER(Formações!$C$8),A1061&gt;=Formações!$C$8),Formações!$B$8,0),IF(AND(ISNUMBER(Formações!$C$9),A1061&gt;=Formações!$C$9),Formações!$B$9,0),IF(AND(ISNUMBER(Formações!$C$10),A1061&gt;=Formações!$C$10),Formações!$B$10,0),IF(AND(ISNUMBER(Formações!$C$11),A1061&gt;=Formações!$C$11),Formações!$B$11,0),IF(AND(ISNUMBER(Formações!$C$12),A1061&gt;=Formações!$C$12),Formações!$B$12,0))</f>
        <v>0</v>
      </c>
      <c r="E1061">
        <v>30</v>
      </c>
      <c r="F1061" s="8">
        <f t="shared" si="16"/>
        <v>0</v>
      </c>
    </row>
    <row r="1062" spans="1:6">
      <c r="A1062" s="1">
        <v>45616</v>
      </c>
      <c r="B1062" s="16">
        <v>45597</v>
      </c>
      <c r="C1062" s="8">
        <f>IFERROR(LOOKUP(2,1/((Vencimentos!$B$8:$B$37&lt;=A1062)*(Vencimentos!$B$8:$B$37&lt;&gt;"")*(Vencimentos!$C$8:$C$37&lt;&gt;"")),Vencimentos!$C$8:$C$37),0)</f>
        <v>0</v>
      </c>
      <c r="D1062" s="10">
        <f>MAX(IF(AND(ISNUMBER(Formações!$C$8),A1062&gt;=Formações!$C$8),Formações!$B$8,0),IF(AND(ISNUMBER(Formações!$C$9),A1062&gt;=Formações!$C$9),Formações!$B$9,0),IF(AND(ISNUMBER(Formações!$C$10),A1062&gt;=Formações!$C$10),Formações!$B$10,0),IF(AND(ISNUMBER(Formações!$C$11),A1062&gt;=Formações!$C$11),Formações!$B$11,0),IF(AND(ISNUMBER(Formações!$C$12),A1062&gt;=Formações!$C$12),Formações!$B$12,0))</f>
        <v>0</v>
      </c>
      <c r="E1062">
        <v>30</v>
      </c>
      <c r="F1062" s="8">
        <f t="shared" si="16"/>
        <v>0</v>
      </c>
    </row>
    <row r="1063" spans="1:6">
      <c r="A1063" s="1">
        <v>45617</v>
      </c>
      <c r="B1063" s="16">
        <v>45597</v>
      </c>
      <c r="C1063" s="8">
        <f>IFERROR(LOOKUP(2,1/((Vencimentos!$B$8:$B$37&lt;=A1063)*(Vencimentos!$B$8:$B$37&lt;&gt;"")*(Vencimentos!$C$8:$C$37&lt;&gt;"")),Vencimentos!$C$8:$C$37),0)</f>
        <v>0</v>
      </c>
      <c r="D1063" s="10">
        <f>MAX(IF(AND(ISNUMBER(Formações!$C$8),A1063&gt;=Formações!$C$8),Formações!$B$8,0),IF(AND(ISNUMBER(Formações!$C$9),A1063&gt;=Formações!$C$9),Formações!$B$9,0),IF(AND(ISNUMBER(Formações!$C$10),A1063&gt;=Formações!$C$10),Formações!$B$10,0),IF(AND(ISNUMBER(Formações!$C$11),A1063&gt;=Formações!$C$11),Formações!$B$11,0),IF(AND(ISNUMBER(Formações!$C$12),A1063&gt;=Formações!$C$12),Formações!$B$12,0))</f>
        <v>0</v>
      </c>
      <c r="E1063">
        <v>30</v>
      </c>
      <c r="F1063" s="8">
        <f t="shared" si="16"/>
        <v>0</v>
      </c>
    </row>
    <row r="1064" spans="1:6">
      <c r="A1064" s="1">
        <v>45618</v>
      </c>
      <c r="B1064" s="16">
        <v>45597</v>
      </c>
      <c r="C1064" s="8">
        <f>IFERROR(LOOKUP(2,1/((Vencimentos!$B$8:$B$37&lt;=A1064)*(Vencimentos!$B$8:$B$37&lt;&gt;"")*(Vencimentos!$C$8:$C$37&lt;&gt;"")),Vencimentos!$C$8:$C$37),0)</f>
        <v>0</v>
      </c>
      <c r="D1064" s="10">
        <f>MAX(IF(AND(ISNUMBER(Formações!$C$8),A1064&gt;=Formações!$C$8),Formações!$B$8,0),IF(AND(ISNUMBER(Formações!$C$9),A1064&gt;=Formações!$C$9),Formações!$B$9,0),IF(AND(ISNUMBER(Formações!$C$10),A1064&gt;=Formações!$C$10),Formações!$B$10,0),IF(AND(ISNUMBER(Formações!$C$11),A1064&gt;=Formações!$C$11),Formações!$B$11,0),IF(AND(ISNUMBER(Formações!$C$12),A1064&gt;=Formações!$C$12),Formações!$B$12,0))</f>
        <v>0</v>
      </c>
      <c r="E1064">
        <v>30</v>
      </c>
      <c r="F1064" s="8">
        <f t="shared" si="16"/>
        <v>0</v>
      </c>
    </row>
    <row r="1065" spans="1:6">
      <c r="A1065" s="1">
        <v>45619</v>
      </c>
      <c r="B1065" s="16">
        <v>45597</v>
      </c>
      <c r="C1065" s="8">
        <f>IFERROR(LOOKUP(2,1/((Vencimentos!$B$8:$B$37&lt;=A1065)*(Vencimentos!$B$8:$B$37&lt;&gt;"")*(Vencimentos!$C$8:$C$37&lt;&gt;"")),Vencimentos!$C$8:$C$37),0)</f>
        <v>0</v>
      </c>
      <c r="D1065" s="10">
        <f>MAX(IF(AND(ISNUMBER(Formações!$C$8),A1065&gt;=Formações!$C$8),Formações!$B$8,0),IF(AND(ISNUMBER(Formações!$C$9),A1065&gt;=Formações!$C$9),Formações!$B$9,0),IF(AND(ISNUMBER(Formações!$C$10),A1065&gt;=Formações!$C$10),Formações!$B$10,0),IF(AND(ISNUMBER(Formações!$C$11),A1065&gt;=Formações!$C$11),Formações!$B$11,0),IF(AND(ISNUMBER(Formações!$C$12),A1065&gt;=Formações!$C$12),Formações!$B$12,0))</f>
        <v>0</v>
      </c>
      <c r="E1065">
        <v>30</v>
      </c>
      <c r="F1065" s="8">
        <f t="shared" si="16"/>
        <v>0</v>
      </c>
    </row>
    <row r="1066" spans="1:6">
      <c r="A1066" s="1">
        <v>45620</v>
      </c>
      <c r="B1066" s="16">
        <v>45597</v>
      </c>
      <c r="C1066" s="8">
        <f>IFERROR(LOOKUP(2,1/((Vencimentos!$B$8:$B$37&lt;=A1066)*(Vencimentos!$B$8:$B$37&lt;&gt;"")*(Vencimentos!$C$8:$C$37&lt;&gt;"")),Vencimentos!$C$8:$C$37),0)</f>
        <v>0</v>
      </c>
      <c r="D1066" s="10">
        <f>MAX(IF(AND(ISNUMBER(Formações!$C$8),A1066&gt;=Formações!$C$8),Formações!$B$8,0),IF(AND(ISNUMBER(Formações!$C$9),A1066&gt;=Formações!$C$9),Formações!$B$9,0),IF(AND(ISNUMBER(Formações!$C$10),A1066&gt;=Formações!$C$10),Formações!$B$10,0),IF(AND(ISNUMBER(Formações!$C$11),A1066&gt;=Formações!$C$11),Formações!$B$11,0),IF(AND(ISNUMBER(Formações!$C$12),A1066&gt;=Formações!$C$12),Formações!$B$12,0))</f>
        <v>0</v>
      </c>
      <c r="E1066">
        <v>30</v>
      </c>
      <c r="F1066" s="8">
        <f t="shared" si="16"/>
        <v>0</v>
      </c>
    </row>
    <row r="1067" spans="1:6">
      <c r="A1067" s="1">
        <v>45621</v>
      </c>
      <c r="B1067" s="16">
        <v>45597</v>
      </c>
      <c r="C1067" s="8">
        <f>IFERROR(LOOKUP(2,1/((Vencimentos!$B$8:$B$37&lt;=A1067)*(Vencimentos!$B$8:$B$37&lt;&gt;"")*(Vencimentos!$C$8:$C$37&lt;&gt;"")),Vencimentos!$C$8:$C$37),0)</f>
        <v>0</v>
      </c>
      <c r="D1067" s="10">
        <f>MAX(IF(AND(ISNUMBER(Formações!$C$8),A1067&gt;=Formações!$C$8),Formações!$B$8,0),IF(AND(ISNUMBER(Formações!$C$9),A1067&gt;=Formações!$C$9),Formações!$B$9,0),IF(AND(ISNUMBER(Formações!$C$10),A1067&gt;=Formações!$C$10),Formações!$B$10,0),IF(AND(ISNUMBER(Formações!$C$11),A1067&gt;=Formações!$C$11),Formações!$B$11,0),IF(AND(ISNUMBER(Formações!$C$12),A1067&gt;=Formações!$C$12),Formações!$B$12,0))</f>
        <v>0</v>
      </c>
      <c r="E1067">
        <v>30</v>
      </c>
      <c r="F1067" s="8">
        <f t="shared" si="16"/>
        <v>0</v>
      </c>
    </row>
    <row r="1068" spans="1:6">
      <c r="A1068" s="1">
        <v>45622</v>
      </c>
      <c r="B1068" s="16">
        <v>45597</v>
      </c>
      <c r="C1068" s="8">
        <f>IFERROR(LOOKUP(2,1/((Vencimentos!$B$8:$B$37&lt;=A1068)*(Vencimentos!$B$8:$B$37&lt;&gt;"")*(Vencimentos!$C$8:$C$37&lt;&gt;"")),Vencimentos!$C$8:$C$37),0)</f>
        <v>0</v>
      </c>
      <c r="D1068" s="10">
        <f>MAX(IF(AND(ISNUMBER(Formações!$C$8),A1068&gt;=Formações!$C$8),Formações!$B$8,0),IF(AND(ISNUMBER(Formações!$C$9),A1068&gt;=Formações!$C$9),Formações!$B$9,0),IF(AND(ISNUMBER(Formações!$C$10),A1068&gt;=Formações!$C$10),Formações!$B$10,0),IF(AND(ISNUMBER(Formações!$C$11),A1068&gt;=Formações!$C$11),Formações!$B$11,0),IF(AND(ISNUMBER(Formações!$C$12),A1068&gt;=Formações!$C$12),Formações!$B$12,0))</f>
        <v>0</v>
      </c>
      <c r="E1068">
        <v>30</v>
      </c>
      <c r="F1068" s="8">
        <f t="shared" si="16"/>
        <v>0</v>
      </c>
    </row>
    <row r="1069" spans="1:6">
      <c r="A1069" s="1">
        <v>45623</v>
      </c>
      <c r="B1069" s="16">
        <v>45597</v>
      </c>
      <c r="C1069" s="8">
        <f>IFERROR(LOOKUP(2,1/((Vencimentos!$B$8:$B$37&lt;=A1069)*(Vencimentos!$B$8:$B$37&lt;&gt;"")*(Vencimentos!$C$8:$C$37&lt;&gt;"")),Vencimentos!$C$8:$C$37),0)</f>
        <v>0</v>
      </c>
      <c r="D1069" s="10">
        <f>MAX(IF(AND(ISNUMBER(Formações!$C$8),A1069&gt;=Formações!$C$8),Formações!$B$8,0),IF(AND(ISNUMBER(Formações!$C$9),A1069&gt;=Formações!$C$9),Formações!$B$9,0),IF(AND(ISNUMBER(Formações!$C$10),A1069&gt;=Formações!$C$10),Formações!$B$10,0),IF(AND(ISNUMBER(Formações!$C$11),A1069&gt;=Formações!$C$11),Formações!$B$11,0),IF(AND(ISNUMBER(Formações!$C$12),A1069&gt;=Formações!$C$12),Formações!$B$12,0))</f>
        <v>0</v>
      </c>
      <c r="E1069">
        <v>30</v>
      </c>
      <c r="F1069" s="8">
        <f t="shared" si="16"/>
        <v>0</v>
      </c>
    </row>
    <row r="1070" spans="1:6">
      <c r="A1070" s="1">
        <v>45624</v>
      </c>
      <c r="B1070" s="16">
        <v>45597</v>
      </c>
      <c r="C1070" s="8">
        <f>IFERROR(LOOKUP(2,1/((Vencimentos!$B$8:$B$37&lt;=A1070)*(Vencimentos!$B$8:$B$37&lt;&gt;"")*(Vencimentos!$C$8:$C$37&lt;&gt;"")),Vencimentos!$C$8:$C$37),0)</f>
        <v>0</v>
      </c>
      <c r="D1070" s="10">
        <f>MAX(IF(AND(ISNUMBER(Formações!$C$8),A1070&gt;=Formações!$C$8),Formações!$B$8,0),IF(AND(ISNUMBER(Formações!$C$9),A1070&gt;=Formações!$C$9),Formações!$B$9,0),IF(AND(ISNUMBER(Formações!$C$10),A1070&gt;=Formações!$C$10),Formações!$B$10,0),IF(AND(ISNUMBER(Formações!$C$11),A1070&gt;=Formações!$C$11),Formações!$B$11,0),IF(AND(ISNUMBER(Formações!$C$12),A1070&gt;=Formações!$C$12),Formações!$B$12,0))</f>
        <v>0</v>
      </c>
      <c r="E1070">
        <v>30</v>
      </c>
      <c r="F1070" s="8">
        <f t="shared" si="16"/>
        <v>0</v>
      </c>
    </row>
    <row r="1071" spans="1:6">
      <c r="A1071" s="1">
        <v>45625</v>
      </c>
      <c r="B1071" s="16">
        <v>45597</v>
      </c>
      <c r="C1071" s="8">
        <f>IFERROR(LOOKUP(2,1/((Vencimentos!$B$8:$B$37&lt;=A1071)*(Vencimentos!$B$8:$B$37&lt;&gt;"")*(Vencimentos!$C$8:$C$37&lt;&gt;"")),Vencimentos!$C$8:$C$37),0)</f>
        <v>0</v>
      </c>
      <c r="D1071" s="10">
        <f>MAX(IF(AND(ISNUMBER(Formações!$C$8),A1071&gt;=Formações!$C$8),Formações!$B$8,0),IF(AND(ISNUMBER(Formações!$C$9),A1071&gt;=Formações!$C$9),Formações!$B$9,0),IF(AND(ISNUMBER(Formações!$C$10),A1071&gt;=Formações!$C$10),Formações!$B$10,0),IF(AND(ISNUMBER(Formações!$C$11),A1071&gt;=Formações!$C$11),Formações!$B$11,0),IF(AND(ISNUMBER(Formações!$C$12),A1071&gt;=Formações!$C$12),Formações!$B$12,0))</f>
        <v>0</v>
      </c>
      <c r="E1071">
        <v>30</v>
      </c>
      <c r="F1071" s="8">
        <f t="shared" si="16"/>
        <v>0</v>
      </c>
    </row>
    <row r="1072" spans="1:6">
      <c r="A1072" s="1">
        <v>45626</v>
      </c>
      <c r="B1072" s="16">
        <v>45597</v>
      </c>
      <c r="C1072" s="8">
        <f>IFERROR(LOOKUP(2,1/((Vencimentos!$B$8:$B$37&lt;=A1072)*(Vencimentos!$B$8:$B$37&lt;&gt;"")*(Vencimentos!$C$8:$C$37&lt;&gt;"")),Vencimentos!$C$8:$C$37),0)</f>
        <v>0</v>
      </c>
      <c r="D1072" s="10">
        <f>MAX(IF(AND(ISNUMBER(Formações!$C$8),A1072&gt;=Formações!$C$8),Formações!$B$8,0),IF(AND(ISNUMBER(Formações!$C$9),A1072&gt;=Formações!$C$9),Formações!$B$9,0),IF(AND(ISNUMBER(Formações!$C$10),A1072&gt;=Formações!$C$10),Formações!$B$10,0),IF(AND(ISNUMBER(Formações!$C$11),A1072&gt;=Formações!$C$11),Formações!$B$11,0),IF(AND(ISNUMBER(Formações!$C$12),A1072&gt;=Formações!$C$12),Formações!$B$12,0))</f>
        <v>0</v>
      </c>
      <c r="E1072">
        <v>30</v>
      </c>
      <c r="F1072" s="8">
        <f t="shared" si="16"/>
        <v>0</v>
      </c>
    </row>
    <row r="1073" spans="1:6">
      <c r="A1073" s="1">
        <v>45627</v>
      </c>
      <c r="B1073" s="16">
        <v>45627</v>
      </c>
      <c r="C1073" s="8">
        <f>IFERROR(LOOKUP(2,1/((Vencimentos!$B$8:$B$37&lt;=A1073)*(Vencimentos!$B$8:$B$37&lt;&gt;"")*(Vencimentos!$C$8:$C$37&lt;&gt;"")),Vencimentos!$C$8:$C$37),0)</f>
        <v>0</v>
      </c>
      <c r="D1073" s="10">
        <f>MAX(IF(AND(ISNUMBER(Formações!$C$8),A1073&gt;=Formações!$C$8),Formações!$B$8,0),IF(AND(ISNUMBER(Formações!$C$9),A1073&gt;=Formações!$C$9),Formações!$B$9,0),IF(AND(ISNUMBER(Formações!$C$10),A1073&gt;=Formações!$C$10),Formações!$B$10,0),IF(AND(ISNUMBER(Formações!$C$11),A1073&gt;=Formações!$C$11),Formações!$B$11,0),IF(AND(ISNUMBER(Formações!$C$12),A1073&gt;=Formações!$C$12),Formações!$B$12,0))</f>
        <v>0</v>
      </c>
      <c r="E1073">
        <v>31</v>
      </c>
      <c r="F1073" s="8">
        <f t="shared" si="16"/>
        <v>0</v>
      </c>
    </row>
    <row r="1074" spans="1:6">
      <c r="A1074" s="1">
        <v>45628</v>
      </c>
      <c r="B1074" s="16">
        <v>45627</v>
      </c>
      <c r="C1074" s="8">
        <f>IFERROR(LOOKUP(2,1/((Vencimentos!$B$8:$B$37&lt;=A1074)*(Vencimentos!$B$8:$B$37&lt;&gt;"")*(Vencimentos!$C$8:$C$37&lt;&gt;"")),Vencimentos!$C$8:$C$37),0)</f>
        <v>0</v>
      </c>
      <c r="D1074" s="10">
        <f>MAX(IF(AND(ISNUMBER(Formações!$C$8),A1074&gt;=Formações!$C$8),Formações!$B$8,0),IF(AND(ISNUMBER(Formações!$C$9),A1074&gt;=Formações!$C$9),Formações!$B$9,0),IF(AND(ISNUMBER(Formações!$C$10),A1074&gt;=Formações!$C$10),Formações!$B$10,0),IF(AND(ISNUMBER(Formações!$C$11),A1074&gt;=Formações!$C$11),Formações!$B$11,0),IF(AND(ISNUMBER(Formações!$C$12),A1074&gt;=Formações!$C$12),Formações!$B$12,0))</f>
        <v>0</v>
      </c>
      <c r="E1074">
        <v>31</v>
      </c>
      <c r="F1074" s="8">
        <f t="shared" si="16"/>
        <v>0</v>
      </c>
    </row>
    <row r="1075" spans="1:6">
      <c r="A1075" s="1">
        <v>45629</v>
      </c>
      <c r="B1075" s="16">
        <v>45627</v>
      </c>
      <c r="C1075" s="8">
        <f>IFERROR(LOOKUP(2,1/((Vencimentos!$B$8:$B$37&lt;=A1075)*(Vencimentos!$B$8:$B$37&lt;&gt;"")*(Vencimentos!$C$8:$C$37&lt;&gt;"")),Vencimentos!$C$8:$C$37),0)</f>
        <v>0</v>
      </c>
      <c r="D1075" s="10">
        <f>MAX(IF(AND(ISNUMBER(Formações!$C$8),A1075&gt;=Formações!$C$8),Formações!$B$8,0),IF(AND(ISNUMBER(Formações!$C$9),A1075&gt;=Formações!$C$9),Formações!$B$9,0),IF(AND(ISNUMBER(Formações!$C$10),A1075&gt;=Formações!$C$10),Formações!$B$10,0),IF(AND(ISNUMBER(Formações!$C$11),A1075&gt;=Formações!$C$11),Formações!$B$11,0),IF(AND(ISNUMBER(Formações!$C$12),A1075&gt;=Formações!$C$12),Formações!$B$12,0))</f>
        <v>0</v>
      </c>
      <c r="E1075">
        <v>31</v>
      </c>
      <c r="F1075" s="8">
        <f t="shared" si="16"/>
        <v>0</v>
      </c>
    </row>
    <row r="1076" spans="1:6">
      <c r="A1076" s="1">
        <v>45630</v>
      </c>
      <c r="B1076" s="16">
        <v>45627</v>
      </c>
      <c r="C1076" s="8">
        <f>IFERROR(LOOKUP(2,1/((Vencimentos!$B$8:$B$37&lt;=A1076)*(Vencimentos!$B$8:$B$37&lt;&gt;"")*(Vencimentos!$C$8:$C$37&lt;&gt;"")),Vencimentos!$C$8:$C$37),0)</f>
        <v>0</v>
      </c>
      <c r="D1076" s="10">
        <f>MAX(IF(AND(ISNUMBER(Formações!$C$8),A1076&gt;=Formações!$C$8),Formações!$B$8,0),IF(AND(ISNUMBER(Formações!$C$9),A1076&gt;=Formações!$C$9),Formações!$B$9,0),IF(AND(ISNUMBER(Formações!$C$10),A1076&gt;=Formações!$C$10),Formações!$B$10,0),IF(AND(ISNUMBER(Formações!$C$11),A1076&gt;=Formações!$C$11),Formações!$B$11,0),IF(AND(ISNUMBER(Formações!$C$12),A1076&gt;=Formações!$C$12),Formações!$B$12,0))</f>
        <v>0</v>
      </c>
      <c r="E1076">
        <v>31</v>
      </c>
      <c r="F1076" s="8">
        <f t="shared" si="16"/>
        <v>0</v>
      </c>
    </row>
    <row r="1077" spans="1:6">
      <c r="A1077" s="1">
        <v>45631</v>
      </c>
      <c r="B1077" s="16">
        <v>45627</v>
      </c>
      <c r="C1077" s="8">
        <f>IFERROR(LOOKUP(2,1/((Vencimentos!$B$8:$B$37&lt;=A1077)*(Vencimentos!$B$8:$B$37&lt;&gt;"")*(Vencimentos!$C$8:$C$37&lt;&gt;"")),Vencimentos!$C$8:$C$37),0)</f>
        <v>0</v>
      </c>
      <c r="D1077" s="10">
        <f>MAX(IF(AND(ISNUMBER(Formações!$C$8),A1077&gt;=Formações!$C$8),Formações!$B$8,0),IF(AND(ISNUMBER(Formações!$C$9),A1077&gt;=Formações!$C$9),Formações!$B$9,0),IF(AND(ISNUMBER(Formações!$C$10),A1077&gt;=Formações!$C$10),Formações!$B$10,0),IF(AND(ISNUMBER(Formações!$C$11),A1077&gt;=Formações!$C$11),Formações!$B$11,0),IF(AND(ISNUMBER(Formações!$C$12),A1077&gt;=Formações!$C$12),Formações!$B$12,0))</f>
        <v>0</v>
      </c>
      <c r="E1077">
        <v>31</v>
      </c>
      <c r="F1077" s="8">
        <f t="shared" si="16"/>
        <v>0</v>
      </c>
    </row>
    <row r="1078" spans="1:6">
      <c r="A1078" s="1">
        <v>45632</v>
      </c>
      <c r="B1078" s="16">
        <v>45627</v>
      </c>
      <c r="C1078" s="8">
        <f>IFERROR(LOOKUP(2,1/((Vencimentos!$B$8:$B$37&lt;=A1078)*(Vencimentos!$B$8:$B$37&lt;&gt;"")*(Vencimentos!$C$8:$C$37&lt;&gt;"")),Vencimentos!$C$8:$C$37),0)</f>
        <v>0</v>
      </c>
      <c r="D1078" s="10">
        <f>MAX(IF(AND(ISNUMBER(Formações!$C$8),A1078&gt;=Formações!$C$8),Formações!$B$8,0),IF(AND(ISNUMBER(Formações!$C$9),A1078&gt;=Formações!$C$9),Formações!$B$9,0),IF(AND(ISNUMBER(Formações!$C$10),A1078&gt;=Formações!$C$10),Formações!$B$10,0),IF(AND(ISNUMBER(Formações!$C$11),A1078&gt;=Formações!$C$11),Formações!$B$11,0),IF(AND(ISNUMBER(Formações!$C$12),A1078&gt;=Formações!$C$12),Formações!$B$12,0))</f>
        <v>0</v>
      </c>
      <c r="E1078">
        <v>31</v>
      </c>
      <c r="F1078" s="8">
        <f t="shared" si="16"/>
        <v>0</v>
      </c>
    </row>
    <row r="1079" spans="1:6">
      <c r="A1079" s="1">
        <v>45633</v>
      </c>
      <c r="B1079" s="16">
        <v>45627</v>
      </c>
      <c r="C1079" s="8">
        <f>IFERROR(LOOKUP(2,1/((Vencimentos!$B$8:$B$37&lt;=A1079)*(Vencimentos!$B$8:$B$37&lt;&gt;"")*(Vencimentos!$C$8:$C$37&lt;&gt;"")),Vencimentos!$C$8:$C$37),0)</f>
        <v>0</v>
      </c>
      <c r="D1079" s="10">
        <f>MAX(IF(AND(ISNUMBER(Formações!$C$8),A1079&gt;=Formações!$C$8),Formações!$B$8,0),IF(AND(ISNUMBER(Formações!$C$9),A1079&gt;=Formações!$C$9),Formações!$B$9,0),IF(AND(ISNUMBER(Formações!$C$10),A1079&gt;=Formações!$C$10),Formações!$B$10,0),IF(AND(ISNUMBER(Formações!$C$11),A1079&gt;=Formações!$C$11),Formações!$B$11,0),IF(AND(ISNUMBER(Formações!$C$12),A1079&gt;=Formações!$C$12),Formações!$B$12,0))</f>
        <v>0</v>
      </c>
      <c r="E1079">
        <v>31</v>
      </c>
      <c r="F1079" s="8">
        <f t="shared" si="16"/>
        <v>0</v>
      </c>
    </row>
    <row r="1080" spans="1:6">
      <c r="A1080" s="1">
        <v>45634</v>
      </c>
      <c r="B1080" s="16">
        <v>45627</v>
      </c>
      <c r="C1080" s="8">
        <f>IFERROR(LOOKUP(2,1/((Vencimentos!$B$8:$B$37&lt;=A1080)*(Vencimentos!$B$8:$B$37&lt;&gt;"")*(Vencimentos!$C$8:$C$37&lt;&gt;"")),Vencimentos!$C$8:$C$37),0)</f>
        <v>0</v>
      </c>
      <c r="D1080" s="10">
        <f>MAX(IF(AND(ISNUMBER(Formações!$C$8),A1080&gt;=Formações!$C$8),Formações!$B$8,0),IF(AND(ISNUMBER(Formações!$C$9),A1080&gt;=Formações!$C$9),Formações!$B$9,0),IF(AND(ISNUMBER(Formações!$C$10),A1080&gt;=Formações!$C$10),Formações!$B$10,0),IF(AND(ISNUMBER(Formações!$C$11),A1080&gt;=Formações!$C$11),Formações!$B$11,0),IF(AND(ISNUMBER(Formações!$C$12),A1080&gt;=Formações!$C$12),Formações!$B$12,0))</f>
        <v>0</v>
      </c>
      <c r="E1080">
        <v>31</v>
      </c>
      <c r="F1080" s="8">
        <f t="shared" si="16"/>
        <v>0</v>
      </c>
    </row>
    <row r="1081" spans="1:6">
      <c r="A1081" s="1">
        <v>45635</v>
      </c>
      <c r="B1081" s="16">
        <v>45627</v>
      </c>
      <c r="C1081" s="8">
        <f>IFERROR(LOOKUP(2,1/((Vencimentos!$B$8:$B$37&lt;=A1081)*(Vencimentos!$B$8:$B$37&lt;&gt;"")*(Vencimentos!$C$8:$C$37&lt;&gt;"")),Vencimentos!$C$8:$C$37),0)</f>
        <v>0</v>
      </c>
      <c r="D1081" s="10">
        <f>MAX(IF(AND(ISNUMBER(Formações!$C$8),A1081&gt;=Formações!$C$8),Formações!$B$8,0),IF(AND(ISNUMBER(Formações!$C$9),A1081&gt;=Formações!$C$9),Formações!$B$9,0),IF(AND(ISNUMBER(Formações!$C$10),A1081&gt;=Formações!$C$10),Formações!$B$10,0),IF(AND(ISNUMBER(Formações!$C$11),A1081&gt;=Formações!$C$11),Formações!$B$11,0),IF(AND(ISNUMBER(Formações!$C$12),A1081&gt;=Formações!$C$12),Formações!$B$12,0))</f>
        <v>0</v>
      </c>
      <c r="E1081">
        <v>31</v>
      </c>
      <c r="F1081" s="8">
        <f t="shared" si="16"/>
        <v>0</v>
      </c>
    </row>
    <row r="1082" spans="1:6">
      <c r="A1082" s="1">
        <v>45636</v>
      </c>
      <c r="B1082" s="16">
        <v>45627</v>
      </c>
      <c r="C1082" s="8">
        <f>IFERROR(LOOKUP(2,1/((Vencimentos!$B$8:$B$37&lt;=A1082)*(Vencimentos!$B$8:$B$37&lt;&gt;"")*(Vencimentos!$C$8:$C$37&lt;&gt;"")),Vencimentos!$C$8:$C$37),0)</f>
        <v>0</v>
      </c>
      <c r="D1082" s="10">
        <f>MAX(IF(AND(ISNUMBER(Formações!$C$8),A1082&gt;=Formações!$C$8),Formações!$B$8,0),IF(AND(ISNUMBER(Formações!$C$9),A1082&gt;=Formações!$C$9),Formações!$B$9,0),IF(AND(ISNUMBER(Formações!$C$10),A1082&gt;=Formações!$C$10),Formações!$B$10,0),IF(AND(ISNUMBER(Formações!$C$11),A1082&gt;=Formações!$C$11),Formações!$B$11,0),IF(AND(ISNUMBER(Formações!$C$12),A1082&gt;=Formações!$C$12),Formações!$B$12,0))</f>
        <v>0</v>
      </c>
      <c r="E1082">
        <v>31</v>
      </c>
      <c r="F1082" s="8">
        <f t="shared" si="16"/>
        <v>0</v>
      </c>
    </row>
    <row r="1083" spans="1:6">
      <c r="A1083" s="1">
        <v>45637</v>
      </c>
      <c r="B1083" s="16">
        <v>45627</v>
      </c>
      <c r="C1083" s="8">
        <f>IFERROR(LOOKUP(2,1/((Vencimentos!$B$8:$B$37&lt;=A1083)*(Vencimentos!$B$8:$B$37&lt;&gt;"")*(Vencimentos!$C$8:$C$37&lt;&gt;"")),Vencimentos!$C$8:$C$37),0)</f>
        <v>0</v>
      </c>
      <c r="D1083" s="10">
        <f>MAX(IF(AND(ISNUMBER(Formações!$C$8),A1083&gt;=Formações!$C$8),Formações!$B$8,0),IF(AND(ISNUMBER(Formações!$C$9),A1083&gt;=Formações!$C$9),Formações!$B$9,0),IF(AND(ISNUMBER(Formações!$C$10),A1083&gt;=Formações!$C$10),Formações!$B$10,0),IF(AND(ISNUMBER(Formações!$C$11),A1083&gt;=Formações!$C$11),Formações!$B$11,0),IF(AND(ISNUMBER(Formações!$C$12),A1083&gt;=Formações!$C$12),Formações!$B$12,0))</f>
        <v>0</v>
      </c>
      <c r="E1083">
        <v>31</v>
      </c>
      <c r="F1083" s="8">
        <f t="shared" si="16"/>
        <v>0</v>
      </c>
    </row>
    <row r="1084" spans="1:6">
      <c r="A1084" s="1">
        <v>45638</v>
      </c>
      <c r="B1084" s="16">
        <v>45627</v>
      </c>
      <c r="C1084" s="8">
        <f>IFERROR(LOOKUP(2,1/((Vencimentos!$B$8:$B$37&lt;=A1084)*(Vencimentos!$B$8:$B$37&lt;&gt;"")*(Vencimentos!$C$8:$C$37&lt;&gt;"")),Vencimentos!$C$8:$C$37),0)</f>
        <v>0</v>
      </c>
      <c r="D1084" s="10">
        <f>MAX(IF(AND(ISNUMBER(Formações!$C$8),A1084&gt;=Formações!$C$8),Formações!$B$8,0),IF(AND(ISNUMBER(Formações!$C$9),A1084&gt;=Formações!$C$9),Formações!$B$9,0),IF(AND(ISNUMBER(Formações!$C$10),A1084&gt;=Formações!$C$10),Formações!$B$10,0),IF(AND(ISNUMBER(Formações!$C$11),A1084&gt;=Formações!$C$11),Formações!$B$11,0),IF(AND(ISNUMBER(Formações!$C$12),A1084&gt;=Formações!$C$12),Formações!$B$12,0))</f>
        <v>0</v>
      </c>
      <c r="E1084">
        <v>31</v>
      </c>
      <c r="F1084" s="8">
        <f t="shared" si="16"/>
        <v>0</v>
      </c>
    </row>
    <row r="1085" spans="1:6">
      <c r="A1085" s="1">
        <v>45639</v>
      </c>
      <c r="B1085" s="16">
        <v>45627</v>
      </c>
      <c r="C1085" s="8">
        <f>IFERROR(LOOKUP(2,1/((Vencimentos!$B$8:$B$37&lt;=A1085)*(Vencimentos!$B$8:$B$37&lt;&gt;"")*(Vencimentos!$C$8:$C$37&lt;&gt;"")),Vencimentos!$C$8:$C$37),0)</f>
        <v>0</v>
      </c>
      <c r="D1085" s="10">
        <f>MAX(IF(AND(ISNUMBER(Formações!$C$8),A1085&gt;=Formações!$C$8),Formações!$B$8,0),IF(AND(ISNUMBER(Formações!$C$9),A1085&gt;=Formações!$C$9),Formações!$B$9,0),IF(AND(ISNUMBER(Formações!$C$10),A1085&gt;=Formações!$C$10),Formações!$B$10,0),IF(AND(ISNUMBER(Formações!$C$11),A1085&gt;=Formações!$C$11),Formações!$B$11,0),IF(AND(ISNUMBER(Formações!$C$12),A1085&gt;=Formações!$C$12),Formações!$B$12,0))</f>
        <v>0</v>
      </c>
      <c r="E1085">
        <v>31</v>
      </c>
      <c r="F1085" s="8">
        <f t="shared" si="16"/>
        <v>0</v>
      </c>
    </row>
    <row r="1086" spans="1:6">
      <c r="A1086" s="1">
        <v>45640</v>
      </c>
      <c r="B1086" s="16">
        <v>45627</v>
      </c>
      <c r="C1086" s="8">
        <f>IFERROR(LOOKUP(2,1/((Vencimentos!$B$8:$B$37&lt;=A1086)*(Vencimentos!$B$8:$B$37&lt;&gt;"")*(Vencimentos!$C$8:$C$37&lt;&gt;"")),Vencimentos!$C$8:$C$37),0)</f>
        <v>0</v>
      </c>
      <c r="D1086" s="10">
        <f>MAX(IF(AND(ISNUMBER(Formações!$C$8),A1086&gt;=Formações!$C$8),Formações!$B$8,0),IF(AND(ISNUMBER(Formações!$C$9),A1086&gt;=Formações!$C$9),Formações!$B$9,0),IF(AND(ISNUMBER(Formações!$C$10),A1086&gt;=Formações!$C$10),Formações!$B$10,0),IF(AND(ISNUMBER(Formações!$C$11),A1086&gt;=Formações!$C$11),Formações!$B$11,0),IF(AND(ISNUMBER(Formações!$C$12),A1086&gt;=Formações!$C$12),Formações!$B$12,0))</f>
        <v>0</v>
      </c>
      <c r="E1086">
        <v>31</v>
      </c>
      <c r="F1086" s="8">
        <f t="shared" si="16"/>
        <v>0</v>
      </c>
    </row>
    <row r="1087" spans="1:6">
      <c r="A1087" s="1">
        <v>45641</v>
      </c>
      <c r="B1087" s="16">
        <v>45627</v>
      </c>
      <c r="C1087" s="8">
        <f>IFERROR(LOOKUP(2,1/((Vencimentos!$B$8:$B$37&lt;=A1087)*(Vencimentos!$B$8:$B$37&lt;&gt;"")*(Vencimentos!$C$8:$C$37&lt;&gt;"")),Vencimentos!$C$8:$C$37),0)</f>
        <v>0</v>
      </c>
      <c r="D1087" s="10">
        <f>MAX(IF(AND(ISNUMBER(Formações!$C$8),A1087&gt;=Formações!$C$8),Formações!$B$8,0),IF(AND(ISNUMBER(Formações!$C$9),A1087&gt;=Formações!$C$9),Formações!$B$9,0),IF(AND(ISNUMBER(Formações!$C$10),A1087&gt;=Formações!$C$10),Formações!$B$10,0),IF(AND(ISNUMBER(Formações!$C$11),A1087&gt;=Formações!$C$11),Formações!$B$11,0),IF(AND(ISNUMBER(Formações!$C$12),A1087&gt;=Formações!$C$12),Formações!$B$12,0))</f>
        <v>0</v>
      </c>
      <c r="E1087">
        <v>31</v>
      </c>
      <c r="F1087" s="8">
        <f t="shared" si="16"/>
        <v>0</v>
      </c>
    </row>
    <row r="1088" spans="1:6">
      <c r="A1088" s="1">
        <v>45642</v>
      </c>
      <c r="B1088" s="16">
        <v>45627</v>
      </c>
      <c r="C1088" s="8">
        <f>IFERROR(LOOKUP(2,1/((Vencimentos!$B$8:$B$37&lt;=A1088)*(Vencimentos!$B$8:$B$37&lt;&gt;"")*(Vencimentos!$C$8:$C$37&lt;&gt;"")),Vencimentos!$C$8:$C$37),0)</f>
        <v>0</v>
      </c>
      <c r="D1088" s="10">
        <f>MAX(IF(AND(ISNUMBER(Formações!$C$8),A1088&gt;=Formações!$C$8),Formações!$B$8,0),IF(AND(ISNUMBER(Formações!$C$9),A1088&gt;=Formações!$C$9),Formações!$B$9,0),IF(AND(ISNUMBER(Formações!$C$10),A1088&gt;=Formações!$C$10),Formações!$B$10,0),IF(AND(ISNUMBER(Formações!$C$11),A1088&gt;=Formações!$C$11),Formações!$B$11,0),IF(AND(ISNUMBER(Formações!$C$12),A1088&gt;=Formações!$C$12),Formações!$B$12,0))</f>
        <v>0</v>
      </c>
      <c r="E1088">
        <v>31</v>
      </c>
      <c r="F1088" s="8">
        <f t="shared" si="16"/>
        <v>0</v>
      </c>
    </row>
    <row r="1089" spans="1:6">
      <c r="A1089" s="1">
        <v>45643</v>
      </c>
      <c r="B1089" s="16">
        <v>45627</v>
      </c>
      <c r="C1089" s="8">
        <f>IFERROR(LOOKUP(2,1/((Vencimentos!$B$8:$B$37&lt;=A1089)*(Vencimentos!$B$8:$B$37&lt;&gt;"")*(Vencimentos!$C$8:$C$37&lt;&gt;"")),Vencimentos!$C$8:$C$37),0)</f>
        <v>0</v>
      </c>
      <c r="D1089" s="10">
        <f>MAX(IF(AND(ISNUMBER(Formações!$C$8),A1089&gt;=Formações!$C$8),Formações!$B$8,0),IF(AND(ISNUMBER(Formações!$C$9),A1089&gt;=Formações!$C$9),Formações!$B$9,0),IF(AND(ISNUMBER(Formações!$C$10),A1089&gt;=Formações!$C$10),Formações!$B$10,0),IF(AND(ISNUMBER(Formações!$C$11),A1089&gt;=Formações!$C$11),Formações!$B$11,0),IF(AND(ISNUMBER(Formações!$C$12),A1089&gt;=Formações!$C$12),Formações!$B$12,0))</f>
        <v>0</v>
      </c>
      <c r="E1089">
        <v>31</v>
      </c>
      <c r="F1089" s="8">
        <f t="shared" si="16"/>
        <v>0</v>
      </c>
    </row>
    <row r="1090" spans="1:6">
      <c r="A1090" s="1">
        <v>45644</v>
      </c>
      <c r="B1090" s="16">
        <v>45627</v>
      </c>
      <c r="C1090" s="8">
        <f>IFERROR(LOOKUP(2,1/((Vencimentos!$B$8:$B$37&lt;=A1090)*(Vencimentos!$B$8:$B$37&lt;&gt;"")*(Vencimentos!$C$8:$C$37&lt;&gt;"")),Vencimentos!$C$8:$C$37),0)</f>
        <v>0</v>
      </c>
      <c r="D1090" s="10">
        <f>MAX(IF(AND(ISNUMBER(Formações!$C$8),A1090&gt;=Formações!$C$8),Formações!$B$8,0),IF(AND(ISNUMBER(Formações!$C$9),A1090&gt;=Formações!$C$9),Formações!$B$9,0),IF(AND(ISNUMBER(Formações!$C$10),A1090&gt;=Formações!$C$10),Formações!$B$10,0),IF(AND(ISNUMBER(Formações!$C$11),A1090&gt;=Formações!$C$11),Formações!$B$11,0),IF(AND(ISNUMBER(Formações!$C$12),A1090&gt;=Formações!$C$12),Formações!$B$12,0))</f>
        <v>0</v>
      </c>
      <c r="E1090">
        <v>31</v>
      </c>
      <c r="F1090" s="8">
        <f t="shared" si="16"/>
        <v>0</v>
      </c>
    </row>
    <row r="1091" spans="1:6">
      <c r="A1091" s="1">
        <v>45645</v>
      </c>
      <c r="B1091" s="16">
        <v>45627</v>
      </c>
      <c r="C1091" s="8">
        <f>IFERROR(LOOKUP(2,1/((Vencimentos!$B$8:$B$37&lt;=A1091)*(Vencimentos!$B$8:$B$37&lt;&gt;"")*(Vencimentos!$C$8:$C$37&lt;&gt;"")),Vencimentos!$C$8:$C$37),0)</f>
        <v>0</v>
      </c>
      <c r="D1091" s="10">
        <f>MAX(IF(AND(ISNUMBER(Formações!$C$8),A1091&gt;=Formações!$C$8),Formações!$B$8,0),IF(AND(ISNUMBER(Formações!$C$9),A1091&gt;=Formações!$C$9),Formações!$B$9,0),IF(AND(ISNUMBER(Formações!$C$10),A1091&gt;=Formações!$C$10),Formações!$B$10,0),IF(AND(ISNUMBER(Formações!$C$11),A1091&gt;=Formações!$C$11),Formações!$B$11,0),IF(AND(ISNUMBER(Formações!$C$12),A1091&gt;=Formações!$C$12),Formações!$B$12,0))</f>
        <v>0</v>
      </c>
      <c r="E1091">
        <v>31</v>
      </c>
      <c r="F1091" s="8">
        <f t="shared" si="16"/>
        <v>0</v>
      </c>
    </row>
    <row r="1092" spans="1:6">
      <c r="A1092" s="1">
        <v>45646</v>
      </c>
      <c r="B1092" s="16">
        <v>45627</v>
      </c>
      <c r="C1092" s="8">
        <f>IFERROR(LOOKUP(2,1/((Vencimentos!$B$8:$B$37&lt;=A1092)*(Vencimentos!$B$8:$B$37&lt;&gt;"")*(Vencimentos!$C$8:$C$37&lt;&gt;"")),Vencimentos!$C$8:$C$37),0)</f>
        <v>0</v>
      </c>
      <c r="D1092" s="10">
        <f>MAX(IF(AND(ISNUMBER(Formações!$C$8),A1092&gt;=Formações!$C$8),Formações!$B$8,0),IF(AND(ISNUMBER(Formações!$C$9),A1092&gt;=Formações!$C$9),Formações!$B$9,0),IF(AND(ISNUMBER(Formações!$C$10),A1092&gt;=Formações!$C$10),Formações!$B$10,0),IF(AND(ISNUMBER(Formações!$C$11),A1092&gt;=Formações!$C$11),Formações!$B$11,0),IF(AND(ISNUMBER(Formações!$C$12),A1092&gt;=Formações!$C$12),Formações!$B$12,0))</f>
        <v>0</v>
      </c>
      <c r="E1092">
        <v>31</v>
      </c>
      <c r="F1092" s="8">
        <f t="shared" si="16"/>
        <v>0</v>
      </c>
    </row>
    <row r="1093" spans="1:6">
      <c r="A1093" s="1">
        <v>45647</v>
      </c>
      <c r="B1093" s="16">
        <v>45627</v>
      </c>
      <c r="C1093" s="8">
        <f>IFERROR(LOOKUP(2,1/((Vencimentos!$B$8:$B$37&lt;=A1093)*(Vencimentos!$B$8:$B$37&lt;&gt;"")*(Vencimentos!$C$8:$C$37&lt;&gt;"")),Vencimentos!$C$8:$C$37),0)</f>
        <v>0</v>
      </c>
      <c r="D1093" s="10">
        <f>MAX(IF(AND(ISNUMBER(Formações!$C$8),A1093&gt;=Formações!$C$8),Formações!$B$8,0),IF(AND(ISNUMBER(Formações!$C$9),A1093&gt;=Formações!$C$9),Formações!$B$9,0),IF(AND(ISNUMBER(Formações!$C$10),A1093&gt;=Formações!$C$10),Formações!$B$10,0),IF(AND(ISNUMBER(Formações!$C$11),A1093&gt;=Formações!$C$11),Formações!$B$11,0),IF(AND(ISNUMBER(Formações!$C$12),A1093&gt;=Formações!$C$12),Formações!$B$12,0))</f>
        <v>0</v>
      </c>
      <c r="E1093">
        <v>31</v>
      </c>
      <c r="F1093" s="8">
        <f t="shared" si="16"/>
        <v>0</v>
      </c>
    </row>
    <row r="1094" spans="1:6">
      <c r="A1094" s="1">
        <v>45648</v>
      </c>
      <c r="B1094" s="16">
        <v>45627</v>
      </c>
      <c r="C1094" s="8">
        <f>IFERROR(LOOKUP(2,1/((Vencimentos!$B$8:$B$37&lt;=A1094)*(Vencimentos!$B$8:$B$37&lt;&gt;"")*(Vencimentos!$C$8:$C$37&lt;&gt;"")),Vencimentos!$C$8:$C$37),0)</f>
        <v>0</v>
      </c>
      <c r="D1094" s="10">
        <f>MAX(IF(AND(ISNUMBER(Formações!$C$8),A1094&gt;=Formações!$C$8),Formações!$B$8,0),IF(AND(ISNUMBER(Formações!$C$9),A1094&gt;=Formações!$C$9),Formações!$B$9,0),IF(AND(ISNUMBER(Formações!$C$10),A1094&gt;=Formações!$C$10),Formações!$B$10,0),IF(AND(ISNUMBER(Formações!$C$11),A1094&gt;=Formações!$C$11),Formações!$B$11,0),IF(AND(ISNUMBER(Formações!$C$12),A1094&gt;=Formações!$C$12),Formações!$B$12,0))</f>
        <v>0</v>
      </c>
      <c r="E1094">
        <v>31</v>
      </c>
      <c r="F1094" s="8">
        <f t="shared" si="16"/>
        <v>0</v>
      </c>
    </row>
    <row r="1095" spans="1:6">
      <c r="A1095" s="1">
        <v>45649</v>
      </c>
      <c r="B1095" s="16">
        <v>45627</v>
      </c>
      <c r="C1095" s="8">
        <f>IFERROR(LOOKUP(2,1/((Vencimentos!$B$8:$B$37&lt;=A1095)*(Vencimentos!$B$8:$B$37&lt;&gt;"")*(Vencimentos!$C$8:$C$37&lt;&gt;"")),Vencimentos!$C$8:$C$37),0)</f>
        <v>0</v>
      </c>
      <c r="D1095" s="10">
        <f>MAX(IF(AND(ISNUMBER(Formações!$C$8),A1095&gt;=Formações!$C$8),Formações!$B$8,0),IF(AND(ISNUMBER(Formações!$C$9),A1095&gt;=Formações!$C$9),Formações!$B$9,0),IF(AND(ISNUMBER(Formações!$C$10),A1095&gt;=Formações!$C$10),Formações!$B$10,0),IF(AND(ISNUMBER(Formações!$C$11),A1095&gt;=Formações!$C$11),Formações!$B$11,0),IF(AND(ISNUMBER(Formações!$C$12),A1095&gt;=Formações!$C$12),Formações!$B$12,0))</f>
        <v>0</v>
      </c>
      <c r="E1095">
        <v>31</v>
      </c>
      <c r="F1095" s="8">
        <f t="shared" si="16"/>
        <v>0</v>
      </c>
    </row>
    <row r="1096" spans="1:6">
      <c r="A1096" s="1">
        <v>45650</v>
      </c>
      <c r="B1096" s="16">
        <v>45627</v>
      </c>
      <c r="C1096" s="8">
        <f>IFERROR(LOOKUP(2,1/((Vencimentos!$B$8:$B$37&lt;=A1096)*(Vencimentos!$B$8:$B$37&lt;&gt;"")*(Vencimentos!$C$8:$C$37&lt;&gt;"")),Vencimentos!$C$8:$C$37),0)</f>
        <v>0</v>
      </c>
      <c r="D1096" s="10">
        <f>MAX(IF(AND(ISNUMBER(Formações!$C$8),A1096&gt;=Formações!$C$8),Formações!$B$8,0),IF(AND(ISNUMBER(Formações!$C$9),A1096&gt;=Formações!$C$9),Formações!$B$9,0),IF(AND(ISNUMBER(Formações!$C$10),A1096&gt;=Formações!$C$10),Formações!$B$10,0),IF(AND(ISNUMBER(Formações!$C$11),A1096&gt;=Formações!$C$11),Formações!$B$11,0),IF(AND(ISNUMBER(Formações!$C$12),A1096&gt;=Formações!$C$12),Formações!$B$12,0))</f>
        <v>0</v>
      </c>
      <c r="E1096">
        <v>31</v>
      </c>
      <c r="F1096" s="8">
        <f t="shared" ref="F1096:F1159" si="17">IF(OR(C1096&lt;=0,D1096&lt;=0),0,C1096*D1096/E1096)</f>
        <v>0</v>
      </c>
    </row>
    <row r="1097" spans="1:6">
      <c r="A1097" s="1">
        <v>45651</v>
      </c>
      <c r="B1097" s="16">
        <v>45627</v>
      </c>
      <c r="C1097" s="8">
        <f>IFERROR(LOOKUP(2,1/((Vencimentos!$B$8:$B$37&lt;=A1097)*(Vencimentos!$B$8:$B$37&lt;&gt;"")*(Vencimentos!$C$8:$C$37&lt;&gt;"")),Vencimentos!$C$8:$C$37),0)</f>
        <v>0</v>
      </c>
      <c r="D1097" s="10">
        <f>MAX(IF(AND(ISNUMBER(Formações!$C$8),A1097&gt;=Formações!$C$8),Formações!$B$8,0),IF(AND(ISNUMBER(Formações!$C$9),A1097&gt;=Formações!$C$9),Formações!$B$9,0),IF(AND(ISNUMBER(Formações!$C$10),A1097&gt;=Formações!$C$10),Formações!$B$10,0),IF(AND(ISNUMBER(Formações!$C$11),A1097&gt;=Formações!$C$11),Formações!$B$11,0),IF(AND(ISNUMBER(Formações!$C$12),A1097&gt;=Formações!$C$12),Formações!$B$12,0))</f>
        <v>0</v>
      </c>
      <c r="E1097">
        <v>31</v>
      </c>
      <c r="F1097" s="8">
        <f t="shared" si="17"/>
        <v>0</v>
      </c>
    </row>
    <row r="1098" spans="1:6">
      <c r="A1098" s="1">
        <v>45652</v>
      </c>
      <c r="B1098" s="16">
        <v>45627</v>
      </c>
      <c r="C1098" s="8">
        <f>IFERROR(LOOKUP(2,1/((Vencimentos!$B$8:$B$37&lt;=A1098)*(Vencimentos!$B$8:$B$37&lt;&gt;"")*(Vencimentos!$C$8:$C$37&lt;&gt;"")),Vencimentos!$C$8:$C$37),0)</f>
        <v>0</v>
      </c>
      <c r="D1098" s="10">
        <f>MAX(IF(AND(ISNUMBER(Formações!$C$8),A1098&gt;=Formações!$C$8),Formações!$B$8,0),IF(AND(ISNUMBER(Formações!$C$9),A1098&gt;=Formações!$C$9),Formações!$B$9,0),IF(AND(ISNUMBER(Formações!$C$10),A1098&gt;=Formações!$C$10),Formações!$B$10,0),IF(AND(ISNUMBER(Formações!$C$11),A1098&gt;=Formações!$C$11),Formações!$B$11,0),IF(AND(ISNUMBER(Formações!$C$12),A1098&gt;=Formações!$C$12),Formações!$B$12,0))</f>
        <v>0</v>
      </c>
      <c r="E1098">
        <v>31</v>
      </c>
      <c r="F1098" s="8">
        <f t="shared" si="17"/>
        <v>0</v>
      </c>
    </row>
    <row r="1099" spans="1:6">
      <c r="A1099" s="1">
        <v>45653</v>
      </c>
      <c r="B1099" s="16">
        <v>45627</v>
      </c>
      <c r="C1099" s="8">
        <f>IFERROR(LOOKUP(2,1/((Vencimentos!$B$8:$B$37&lt;=A1099)*(Vencimentos!$B$8:$B$37&lt;&gt;"")*(Vencimentos!$C$8:$C$37&lt;&gt;"")),Vencimentos!$C$8:$C$37),0)</f>
        <v>0</v>
      </c>
      <c r="D1099" s="10">
        <f>MAX(IF(AND(ISNUMBER(Formações!$C$8),A1099&gt;=Formações!$C$8),Formações!$B$8,0),IF(AND(ISNUMBER(Formações!$C$9),A1099&gt;=Formações!$C$9),Formações!$B$9,0),IF(AND(ISNUMBER(Formações!$C$10),A1099&gt;=Formações!$C$10),Formações!$B$10,0),IF(AND(ISNUMBER(Formações!$C$11),A1099&gt;=Formações!$C$11),Formações!$B$11,0),IF(AND(ISNUMBER(Formações!$C$12),A1099&gt;=Formações!$C$12),Formações!$B$12,0))</f>
        <v>0</v>
      </c>
      <c r="E1099">
        <v>31</v>
      </c>
      <c r="F1099" s="8">
        <f t="shared" si="17"/>
        <v>0</v>
      </c>
    </row>
    <row r="1100" spans="1:6">
      <c r="A1100" s="1">
        <v>45654</v>
      </c>
      <c r="B1100" s="16">
        <v>45627</v>
      </c>
      <c r="C1100" s="8">
        <f>IFERROR(LOOKUP(2,1/((Vencimentos!$B$8:$B$37&lt;=A1100)*(Vencimentos!$B$8:$B$37&lt;&gt;"")*(Vencimentos!$C$8:$C$37&lt;&gt;"")),Vencimentos!$C$8:$C$37),0)</f>
        <v>0</v>
      </c>
      <c r="D1100" s="10">
        <f>MAX(IF(AND(ISNUMBER(Formações!$C$8),A1100&gt;=Formações!$C$8),Formações!$B$8,0),IF(AND(ISNUMBER(Formações!$C$9),A1100&gt;=Formações!$C$9),Formações!$B$9,0),IF(AND(ISNUMBER(Formações!$C$10),A1100&gt;=Formações!$C$10),Formações!$B$10,0),IF(AND(ISNUMBER(Formações!$C$11),A1100&gt;=Formações!$C$11),Formações!$B$11,0),IF(AND(ISNUMBER(Formações!$C$12),A1100&gt;=Formações!$C$12),Formações!$B$12,0))</f>
        <v>0</v>
      </c>
      <c r="E1100">
        <v>31</v>
      </c>
      <c r="F1100" s="8">
        <f t="shared" si="17"/>
        <v>0</v>
      </c>
    </row>
    <row r="1101" spans="1:6">
      <c r="A1101" s="1">
        <v>45655</v>
      </c>
      <c r="B1101" s="16">
        <v>45627</v>
      </c>
      <c r="C1101" s="8">
        <f>IFERROR(LOOKUP(2,1/((Vencimentos!$B$8:$B$37&lt;=A1101)*(Vencimentos!$B$8:$B$37&lt;&gt;"")*(Vencimentos!$C$8:$C$37&lt;&gt;"")),Vencimentos!$C$8:$C$37),0)</f>
        <v>0</v>
      </c>
      <c r="D1101" s="10">
        <f>MAX(IF(AND(ISNUMBER(Formações!$C$8),A1101&gt;=Formações!$C$8),Formações!$B$8,0),IF(AND(ISNUMBER(Formações!$C$9),A1101&gt;=Formações!$C$9),Formações!$B$9,0),IF(AND(ISNUMBER(Formações!$C$10),A1101&gt;=Formações!$C$10),Formações!$B$10,0),IF(AND(ISNUMBER(Formações!$C$11),A1101&gt;=Formações!$C$11),Formações!$B$11,0),IF(AND(ISNUMBER(Formações!$C$12),A1101&gt;=Formações!$C$12),Formações!$B$12,0))</f>
        <v>0</v>
      </c>
      <c r="E1101">
        <v>31</v>
      </c>
      <c r="F1101" s="8">
        <f t="shared" si="17"/>
        <v>0</v>
      </c>
    </row>
    <row r="1102" spans="1:6">
      <c r="A1102" s="1">
        <v>45656</v>
      </c>
      <c r="B1102" s="16">
        <v>45627</v>
      </c>
      <c r="C1102" s="8">
        <f>IFERROR(LOOKUP(2,1/((Vencimentos!$B$8:$B$37&lt;=A1102)*(Vencimentos!$B$8:$B$37&lt;&gt;"")*(Vencimentos!$C$8:$C$37&lt;&gt;"")),Vencimentos!$C$8:$C$37),0)</f>
        <v>0</v>
      </c>
      <c r="D1102" s="10">
        <f>MAX(IF(AND(ISNUMBER(Formações!$C$8),A1102&gt;=Formações!$C$8),Formações!$B$8,0),IF(AND(ISNUMBER(Formações!$C$9),A1102&gt;=Formações!$C$9),Formações!$B$9,0),IF(AND(ISNUMBER(Formações!$C$10),A1102&gt;=Formações!$C$10),Formações!$B$10,0),IF(AND(ISNUMBER(Formações!$C$11),A1102&gt;=Formações!$C$11),Formações!$B$11,0),IF(AND(ISNUMBER(Formações!$C$12),A1102&gt;=Formações!$C$12),Formações!$B$12,0))</f>
        <v>0</v>
      </c>
      <c r="E1102">
        <v>31</v>
      </c>
      <c r="F1102" s="8">
        <f t="shared" si="17"/>
        <v>0</v>
      </c>
    </row>
    <row r="1103" spans="1:6">
      <c r="A1103" s="1">
        <v>45657</v>
      </c>
      <c r="B1103" s="16">
        <v>45627</v>
      </c>
      <c r="C1103" s="8">
        <f>IFERROR(LOOKUP(2,1/((Vencimentos!$B$8:$B$37&lt;=A1103)*(Vencimentos!$B$8:$B$37&lt;&gt;"")*(Vencimentos!$C$8:$C$37&lt;&gt;"")),Vencimentos!$C$8:$C$37),0)</f>
        <v>0</v>
      </c>
      <c r="D1103" s="10">
        <f>MAX(IF(AND(ISNUMBER(Formações!$C$8),A1103&gt;=Formações!$C$8),Formações!$B$8,0),IF(AND(ISNUMBER(Formações!$C$9),A1103&gt;=Formações!$C$9),Formações!$B$9,0),IF(AND(ISNUMBER(Formações!$C$10),A1103&gt;=Formações!$C$10),Formações!$B$10,0),IF(AND(ISNUMBER(Formações!$C$11),A1103&gt;=Formações!$C$11),Formações!$B$11,0),IF(AND(ISNUMBER(Formações!$C$12),A1103&gt;=Formações!$C$12),Formações!$B$12,0))</f>
        <v>0</v>
      </c>
      <c r="E1103">
        <v>31</v>
      </c>
      <c r="F1103" s="8">
        <f t="shared" si="17"/>
        <v>0</v>
      </c>
    </row>
    <row r="1104" spans="1:6">
      <c r="A1104" s="1">
        <v>45658</v>
      </c>
      <c r="B1104" s="16">
        <v>45658</v>
      </c>
      <c r="C1104" s="8">
        <f>IFERROR(LOOKUP(2,1/((Vencimentos!$B$8:$B$37&lt;=A1104)*(Vencimentos!$B$8:$B$37&lt;&gt;"")*(Vencimentos!$C$8:$C$37&lt;&gt;"")),Vencimentos!$C$8:$C$37),0)</f>
        <v>0</v>
      </c>
      <c r="D1104" s="10">
        <f>MAX(IF(AND(ISNUMBER(Formações!$C$8),A1104&gt;=Formações!$C$8),Formações!$B$8,0),IF(AND(ISNUMBER(Formações!$C$9),A1104&gt;=Formações!$C$9),Formações!$B$9,0),IF(AND(ISNUMBER(Formações!$C$10),A1104&gt;=Formações!$C$10),Formações!$B$10,0),IF(AND(ISNUMBER(Formações!$C$11),A1104&gt;=Formações!$C$11),Formações!$B$11,0),IF(AND(ISNUMBER(Formações!$C$12),A1104&gt;=Formações!$C$12),Formações!$B$12,0))</f>
        <v>0</v>
      </c>
      <c r="E1104">
        <v>31</v>
      </c>
      <c r="F1104" s="8">
        <f t="shared" si="17"/>
        <v>0</v>
      </c>
    </row>
    <row r="1105" spans="1:6">
      <c r="A1105" s="1">
        <v>45659</v>
      </c>
      <c r="B1105" s="16">
        <v>45658</v>
      </c>
      <c r="C1105" s="8">
        <f>IFERROR(LOOKUP(2,1/((Vencimentos!$B$8:$B$37&lt;=A1105)*(Vencimentos!$B$8:$B$37&lt;&gt;"")*(Vencimentos!$C$8:$C$37&lt;&gt;"")),Vencimentos!$C$8:$C$37),0)</f>
        <v>0</v>
      </c>
      <c r="D1105" s="10">
        <f>MAX(IF(AND(ISNUMBER(Formações!$C$8),A1105&gt;=Formações!$C$8),Formações!$B$8,0),IF(AND(ISNUMBER(Formações!$C$9),A1105&gt;=Formações!$C$9),Formações!$B$9,0),IF(AND(ISNUMBER(Formações!$C$10),A1105&gt;=Formações!$C$10),Formações!$B$10,0),IF(AND(ISNUMBER(Formações!$C$11),A1105&gt;=Formações!$C$11),Formações!$B$11,0),IF(AND(ISNUMBER(Formações!$C$12),A1105&gt;=Formações!$C$12),Formações!$B$12,0))</f>
        <v>0</v>
      </c>
      <c r="E1105">
        <v>31</v>
      </c>
      <c r="F1105" s="8">
        <f t="shared" si="17"/>
        <v>0</v>
      </c>
    </row>
    <row r="1106" spans="1:6">
      <c r="A1106" s="1">
        <v>45660</v>
      </c>
      <c r="B1106" s="16">
        <v>45658</v>
      </c>
      <c r="C1106" s="8">
        <f>IFERROR(LOOKUP(2,1/((Vencimentos!$B$8:$B$37&lt;=A1106)*(Vencimentos!$B$8:$B$37&lt;&gt;"")*(Vencimentos!$C$8:$C$37&lt;&gt;"")),Vencimentos!$C$8:$C$37),0)</f>
        <v>0</v>
      </c>
      <c r="D1106" s="10">
        <f>MAX(IF(AND(ISNUMBER(Formações!$C$8),A1106&gt;=Formações!$C$8),Formações!$B$8,0),IF(AND(ISNUMBER(Formações!$C$9),A1106&gt;=Formações!$C$9),Formações!$B$9,0),IF(AND(ISNUMBER(Formações!$C$10),A1106&gt;=Formações!$C$10),Formações!$B$10,0),IF(AND(ISNUMBER(Formações!$C$11),A1106&gt;=Formações!$C$11),Formações!$B$11,0),IF(AND(ISNUMBER(Formações!$C$12),A1106&gt;=Formações!$C$12),Formações!$B$12,0))</f>
        <v>0</v>
      </c>
      <c r="E1106">
        <v>31</v>
      </c>
      <c r="F1106" s="8">
        <f t="shared" si="17"/>
        <v>0</v>
      </c>
    </row>
    <row r="1107" spans="1:6">
      <c r="A1107" s="1">
        <v>45661</v>
      </c>
      <c r="B1107" s="16">
        <v>45658</v>
      </c>
      <c r="C1107" s="8">
        <f>IFERROR(LOOKUP(2,1/((Vencimentos!$B$8:$B$37&lt;=A1107)*(Vencimentos!$B$8:$B$37&lt;&gt;"")*(Vencimentos!$C$8:$C$37&lt;&gt;"")),Vencimentos!$C$8:$C$37),0)</f>
        <v>0</v>
      </c>
      <c r="D1107" s="10">
        <f>MAX(IF(AND(ISNUMBER(Formações!$C$8),A1107&gt;=Formações!$C$8),Formações!$B$8,0),IF(AND(ISNUMBER(Formações!$C$9),A1107&gt;=Formações!$C$9),Formações!$B$9,0),IF(AND(ISNUMBER(Formações!$C$10),A1107&gt;=Formações!$C$10),Formações!$B$10,0),IF(AND(ISNUMBER(Formações!$C$11),A1107&gt;=Formações!$C$11),Formações!$B$11,0),IF(AND(ISNUMBER(Formações!$C$12),A1107&gt;=Formações!$C$12),Formações!$B$12,0))</f>
        <v>0</v>
      </c>
      <c r="E1107">
        <v>31</v>
      </c>
      <c r="F1107" s="8">
        <f t="shared" si="17"/>
        <v>0</v>
      </c>
    </row>
    <row r="1108" spans="1:6">
      <c r="A1108" s="1">
        <v>45662</v>
      </c>
      <c r="B1108" s="16">
        <v>45658</v>
      </c>
      <c r="C1108" s="8">
        <f>IFERROR(LOOKUP(2,1/((Vencimentos!$B$8:$B$37&lt;=A1108)*(Vencimentos!$B$8:$B$37&lt;&gt;"")*(Vencimentos!$C$8:$C$37&lt;&gt;"")),Vencimentos!$C$8:$C$37),0)</f>
        <v>0</v>
      </c>
      <c r="D1108" s="10">
        <f>MAX(IF(AND(ISNUMBER(Formações!$C$8),A1108&gt;=Formações!$C$8),Formações!$B$8,0),IF(AND(ISNUMBER(Formações!$C$9),A1108&gt;=Formações!$C$9),Formações!$B$9,0),IF(AND(ISNUMBER(Formações!$C$10),A1108&gt;=Formações!$C$10),Formações!$B$10,0),IF(AND(ISNUMBER(Formações!$C$11),A1108&gt;=Formações!$C$11),Formações!$B$11,0),IF(AND(ISNUMBER(Formações!$C$12),A1108&gt;=Formações!$C$12),Formações!$B$12,0))</f>
        <v>0</v>
      </c>
      <c r="E1108">
        <v>31</v>
      </c>
      <c r="F1108" s="8">
        <f t="shared" si="17"/>
        <v>0</v>
      </c>
    </row>
    <row r="1109" spans="1:6">
      <c r="A1109" s="1">
        <v>45663</v>
      </c>
      <c r="B1109" s="16">
        <v>45658</v>
      </c>
      <c r="C1109" s="8">
        <f>IFERROR(LOOKUP(2,1/((Vencimentos!$B$8:$B$37&lt;=A1109)*(Vencimentos!$B$8:$B$37&lt;&gt;"")*(Vencimentos!$C$8:$C$37&lt;&gt;"")),Vencimentos!$C$8:$C$37),0)</f>
        <v>0</v>
      </c>
      <c r="D1109" s="10">
        <f>MAX(IF(AND(ISNUMBER(Formações!$C$8),A1109&gt;=Formações!$C$8),Formações!$B$8,0),IF(AND(ISNUMBER(Formações!$C$9),A1109&gt;=Formações!$C$9),Formações!$B$9,0),IF(AND(ISNUMBER(Formações!$C$10),A1109&gt;=Formações!$C$10),Formações!$B$10,0),IF(AND(ISNUMBER(Formações!$C$11),A1109&gt;=Formações!$C$11),Formações!$B$11,0),IF(AND(ISNUMBER(Formações!$C$12),A1109&gt;=Formações!$C$12),Formações!$B$12,0))</f>
        <v>0</v>
      </c>
      <c r="E1109">
        <v>31</v>
      </c>
      <c r="F1109" s="8">
        <f t="shared" si="17"/>
        <v>0</v>
      </c>
    </row>
    <row r="1110" spans="1:6">
      <c r="A1110" s="1">
        <v>45664</v>
      </c>
      <c r="B1110" s="16">
        <v>45658</v>
      </c>
      <c r="C1110" s="8">
        <f>IFERROR(LOOKUP(2,1/((Vencimentos!$B$8:$B$37&lt;=A1110)*(Vencimentos!$B$8:$B$37&lt;&gt;"")*(Vencimentos!$C$8:$C$37&lt;&gt;"")),Vencimentos!$C$8:$C$37),0)</f>
        <v>0</v>
      </c>
      <c r="D1110" s="10">
        <f>MAX(IF(AND(ISNUMBER(Formações!$C$8),A1110&gt;=Formações!$C$8),Formações!$B$8,0),IF(AND(ISNUMBER(Formações!$C$9),A1110&gt;=Formações!$C$9),Formações!$B$9,0),IF(AND(ISNUMBER(Formações!$C$10),A1110&gt;=Formações!$C$10),Formações!$B$10,0),IF(AND(ISNUMBER(Formações!$C$11),A1110&gt;=Formações!$C$11),Formações!$B$11,0),IF(AND(ISNUMBER(Formações!$C$12),A1110&gt;=Formações!$C$12),Formações!$B$12,0))</f>
        <v>0</v>
      </c>
      <c r="E1110">
        <v>31</v>
      </c>
      <c r="F1110" s="8">
        <f t="shared" si="17"/>
        <v>0</v>
      </c>
    </row>
    <row r="1111" spans="1:6">
      <c r="A1111" s="1">
        <v>45665</v>
      </c>
      <c r="B1111" s="16">
        <v>45658</v>
      </c>
      <c r="C1111" s="8">
        <f>IFERROR(LOOKUP(2,1/((Vencimentos!$B$8:$B$37&lt;=A1111)*(Vencimentos!$B$8:$B$37&lt;&gt;"")*(Vencimentos!$C$8:$C$37&lt;&gt;"")),Vencimentos!$C$8:$C$37),0)</f>
        <v>0</v>
      </c>
      <c r="D1111" s="10">
        <f>MAX(IF(AND(ISNUMBER(Formações!$C$8),A1111&gt;=Formações!$C$8),Formações!$B$8,0),IF(AND(ISNUMBER(Formações!$C$9),A1111&gt;=Formações!$C$9),Formações!$B$9,0),IF(AND(ISNUMBER(Formações!$C$10),A1111&gt;=Formações!$C$10),Formações!$B$10,0),IF(AND(ISNUMBER(Formações!$C$11),A1111&gt;=Formações!$C$11),Formações!$B$11,0),IF(AND(ISNUMBER(Formações!$C$12),A1111&gt;=Formações!$C$12),Formações!$B$12,0))</f>
        <v>0</v>
      </c>
      <c r="E1111">
        <v>31</v>
      </c>
      <c r="F1111" s="8">
        <f t="shared" si="17"/>
        <v>0</v>
      </c>
    </row>
    <row r="1112" spans="1:6">
      <c r="A1112" s="1">
        <v>45666</v>
      </c>
      <c r="B1112" s="16">
        <v>45658</v>
      </c>
      <c r="C1112" s="8">
        <f>IFERROR(LOOKUP(2,1/((Vencimentos!$B$8:$B$37&lt;=A1112)*(Vencimentos!$B$8:$B$37&lt;&gt;"")*(Vencimentos!$C$8:$C$37&lt;&gt;"")),Vencimentos!$C$8:$C$37),0)</f>
        <v>0</v>
      </c>
      <c r="D1112" s="10">
        <f>MAX(IF(AND(ISNUMBER(Formações!$C$8),A1112&gt;=Formações!$C$8),Formações!$B$8,0),IF(AND(ISNUMBER(Formações!$C$9),A1112&gt;=Formações!$C$9),Formações!$B$9,0),IF(AND(ISNUMBER(Formações!$C$10),A1112&gt;=Formações!$C$10),Formações!$B$10,0),IF(AND(ISNUMBER(Formações!$C$11),A1112&gt;=Formações!$C$11),Formações!$B$11,0),IF(AND(ISNUMBER(Formações!$C$12),A1112&gt;=Formações!$C$12),Formações!$B$12,0))</f>
        <v>0</v>
      </c>
      <c r="E1112">
        <v>31</v>
      </c>
      <c r="F1112" s="8">
        <f t="shared" si="17"/>
        <v>0</v>
      </c>
    </row>
    <row r="1113" spans="1:6">
      <c r="A1113" s="1">
        <v>45667</v>
      </c>
      <c r="B1113" s="16">
        <v>45658</v>
      </c>
      <c r="C1113" s="8">
        <f>IFERROR(LOOKUP(2,1/((Vencimentos!$B$8:$B$37&lt;=A1113)*(Vencimentos!$B$8:$B$37&lt;&gt;"")*(Vencimentos!$C$8:$C$37&lt;&gt;"")),Vencimentos!$C$8:$C$37),0)</f>
        <v>0</v>
      </c>
      <c r="D1113" s="10">
        <f>MAX(IF(AND(ISNUMBER(Formações!$C$8),A1113&gt;=Formações!$C$8),Formações!$B$8,0),IF(AND(ISNUMBER(Formações!$C$9),A1113&gt;=Formações!$C$9),Formações!$B$9,0),IF(AND(ISNUMBER(Formações!$C$10),A1113&gt;=Formações!$C$10),Formações!$B$10,0),IF(AND(ISNUMBER(Formações!$C$11),A1113&gt;=Formações!$C$11),Formações!$B$11,0),IF(AND(ISNUMBER(Formações!$C$12),A1113&gt;=Formações!$C$12),Formações!$B$12,0))</f>
        <v>0</v>
      </c>
      <c r="E1113">
        <v>31</v>
      </c>
      <c r="F1113" s="8">
        <f t="shared" si="17"/>
        <v>0</v>
      </c>
    </row>
    <row r="1114" spans="1:6">
      <c r="A1114" s="1">
        <v>45668</v>
      </c>
      <c r="B1114" s="16">
        <v>45658</v>
      </c>
      <c r="C1114" s="8">
        <f>IFERROR(LOOKUP(2,1/((Vencimentos!$B$8:$B$37&lt;=A1114)*(Vencimentos!$B$8:$B$37&lt;&gt;"")*(Vencimentos!$C$8:$C$37&lt;&gt;"")),Vencimentos!$C$8:$C$37),0)</f>
        <v>0</v>
      </c>
      <c r="D1114" s="10">
        <f>MAX(IF(AND(ISNUMBER(Formações!$C$8),A1114&gt;=Formações!$C$8),Formações!$B$8,0),IF(AND(ISNUMBER(Formações!$C$9),A1114&gt;=Formações!$C$9),Formações!$B$9,0),IF(AND(ISNUMBER(Formações!$C$10),A1114&gt;=Formações!$C$10),Formações!$B$10,0),IF(AND(ISNUMBER(Formações!$C$11),A1114&gt;=Formações!$C$11),Formações!$B$11,0),IF(AND(ISNUMBER(Formações!$C$12),A1114&gt;=Formações!$C$12),Formações!$B$12,0))</f>
        <v>0</v>
      </c>
      <c r="E1114">
        <v>31</v>
      </c>
      <c r="F1114" s="8">
        <f t="shared" si="17"/>
        <v>0</v>
      </c>
    </row>
    <row r="1115" spans="1:6">
      <c r="A1115" s="1">
        <v>45669</v>
      </c>
      <c r="B1115" s="16">
        <v>45658</v>
      </c>
      <c r="C1115" s="8">
        <f>IFERROR(LOOKUP(2,1/((Vencimentos!$B$8:$B$37&lt;=A1115)*(Vencimentos!$B$8:$B$37&lt;&gt;"")*(Vencimentos!$C$8:$C$37&lt;&gt;"")),Vencimentos!$C$8:$C$37),0)</f>
        <v>0</v>
      </c>
      <c r="D1115" s="10">
        <f>MAX(IF(AND(ISNUMBER(Formações!$C$8),A1115&gt;=Formações!$C$8),Formações!$B$8,0),IF(AND(ISNUMBER(Formações!$C$9),A1115&gt;=Formações!$C$9),Formações!$B$9,0),IF(AND(ISNUMBER(Formações!$C$10),A1115&gt;=Formações!$C$10),Formações!$B$10,0),IF(AND(ISNUMBER(Formações!$C$11),A1115&gt;=Formações!$C$11),Formações!$B$11,0),IF(AND(ISNUMBER(Formações!$C$12),A1115&gt;=Formações!$C$12),Formações!$B$12,0))</f>
        <v>0</v>
      </c>
      <c r="E1115">
        <v>31</v>
      </c>
      <c r="F1115" s="8">
        <f t="shared" si="17"/>
        <v>0</v>
      </c>
    </row>
    <row r="1116" spans="1:6">
      <c r="A1116" s="1">
        <v>45670</v>
      </c>
      <c r="B1116" s="16">
        <v>45658</v>
      </c>
      <c r="C1116" s="8">
        <f>IFERROR(LOOKUP(2,1/((Vencimentos!$B$8:$B$37&lt;=A1116)*(Vencimentos!$B$8:$B$37&lt;&gt;"")*(Vencimentos!$C$8:$C$37&lt;&gt;"")),Vencimentos!$C$8:$C$37),0)</f>
        <v>0</v>
      </c>
      <c r="D1116" s="10">
        <f>MAX(IF(AND(ISNUMBER(Formações!$C$8),A1116&gt;=Formações!$C$8),Formações!$B$8,0),IF(AND(ISNUMBER(Formações!$C$9),A1116&gt;=Formações!$C$9),Formações!$B$9,0),IF(AND(ISNUMBER(Formações!$C$10),A1116&gt;=Formações!$C$10),Formações!$B$10,0),IF(AND(ISNUMBER(Formações!$C$11),A1116&gt;=Formações!$C$11),Formações!$B$11,0),IF(AND(ISNUMBER(Formações!$C$12),A1116&gt;=Formações!$C$12),Formações!$B$12,0))</f>
        <v>0</v>
      </c>
      <c r="E1116">
        <v>31</v>
      </c>
      <c r="F1116" s="8">
        <f t="shared" si="17"/>
        <v>0</v>
      </c>
    </row>
    <row r="1117" spans="1:6">
      <c r="A1117" s="1">
        <v>45671</v>
      </c>
      <c r="B1117" s="16">
        <v>45658</v>
      </c>
      <c r="C1117" s="8">
        <f>IFERROR(LOOKUP(2,1/((Vencimentos!$B$8:$B$37&lt;=A1117)*(Vencimentos!$B$8:$B$37&lt;&gt;"")*(Vencimentos!$C$8:$C$37&lt;&gt;"")),Vencimentos!$C$8:$C$37),0)</f>
        <v>0</v>
      </c>
      <c r="D1117" s="10">
        <f>MAX(IF(AND(ISNUMBER(Formações!$C$8),A1117&gt;=Formações!$C$8),Formações!$B$8,0),IF(AND(ISNUMBER(Formações!$C$9),A1117&gt;=Formações!$C$9),Formações!$B$9,0),IF(AND(ISNUMBER(Formações!$C$10),A1117&gt;=Formações!$C$10),Formações!$B$10,0),IF(AND(ISNUMBER(Formações!$C$11),A1117&gt;=Formações!$C$11),Formações!$B$11,0),IF(AND(ISNUMBER(Formações!$C$12),A1117&gt;=Formações!$C$12),Formações!$B$12,0))</f>
        <v>0</v>
      </c>
      <c r="E1117">
        <v>31</v>
      </c>
      <c r="F1117" s="8">
        <f t="shared" si="17"/>
        <v>0</v>
      </c>
    </row>
    <row r="1118" spans="1:6">
      <c r="A1118" s="1">
        <v>45672</v>
      </c>
      <c r="B1118" s="16">
        <v>45658</v>
      </c>
      <c r="C1118" s="8">
        <f>IFERROR(LOOKUP(2,1/((Vencimentos!$B$8:$B$37&lt;=A1118)*(Vencimentos!$B$8:$B$37&lt;&gt;"")*(Vencimentos!$C$8:$C$37&lt;&gt;"")),Vencimentos!$C$8:$C$37),0)</f>
        <v>0</v>
      </c>
      <c r="D1118" s="10">
        <f>MAX(IF(AND(ISNUMBER(Formações!$C$8),A1118&gt;=Formações!$C$8),Formações!$B$8,0),IF(AND(ISNUMBER(Formações!$C$9),A1118&gt;=Formações!$C$9),Formações!$B$9,0),IF(AND(ISNUMBER(Formações!$C$10),A1118&gt;=Formações!$C$10),Formações!$B$10,0),IF(AND(ISNUMBER(Formações!$C$11),A1118&gt;=Formações!$C$11),Formações!$B$11,0),IF(AND(ISNUMBER(Formações!$C$12),A1118&gt;=Formações!$C$12),Formações!$B$12,0))</f>
        <v>0</v>
      </c>
      <c r="E1118">
        <v>31</v>
      </c>
      <c r="F1118" s="8">
        <f t="shared" si="17"/>
        <v>0</v>
      </c>
    </row>
    <row r="1119" spans="1:6">
      <c r="A1119" s="1">
        <v>45673</v>
      </c>
      <c r="B1119" s="16">
        <v>45658</v>
      </c>
      <c r="C1119" s="8">
        <f>IFERROR(LOOKUP(2,1/((Vencimentos!$B$8:$B$37&lt;=A1119)*(Vencimentos!$B$8:$B$37&lt;&gt;"")*(Vencimentos!$C$8:$C$37&lt;&gt;"")),Vencimentos!$C$8:$C$37),0)</f>
        <v>0</v>
      </c>
      <c r="D1119" s="10">
        <f>MAX(IF(AND(ISNUMBER(Formações!$C$8),A1119&gt;=Formações!$C$8),Formações!$B$8,0),IF(AND(ISNUMBER(Formações!$C$9),A1119&gt;=Formações!$C$9),Formações!$B$9,0),IF(AND(ISNUMBER(Formações!$C$10),A1119&gt;=Formações!$C$10),Formações!$B$10,0),IF(AND(ISNUMBER(Formações!$C$11),A1119&gt;=Formações!$C$11),Formações!$B$11,0),IF(AND(ISNUMBER(Formações!$C$12),A1119&gt;=Formações!$C$12),Formações!$B$12,0))</f>
        <v>0</v>
      </c>
      <c r="E1119">
        <v>31</v>
      </c>
      <c r="F1119" s="8">
        <f t="shared" si="17"/>
        <v>0</v>
      </c>
    </row>
    <row r="1120" spans="1:6">
      <c r="A1120" s="1">
        <v>45674</v>
      </c>
      <c r="B1120" s="16">
        <v>45658</v>
      </c>
      <c r="C1120" s="8">
        <f>IFERROR(LOOKUP(2,1/((Vencimentos!$B$8:$B$37&lt;=A1120)*(Vencimentos!$B$8:$B$37&lt;&gt;"")*(Vencimentos!$C$8:$C$37&lt;&gt;"")),Vencimentos!$C$8:$C$37),0)</f>
        <v>0</v>
      </c>
      <c r="D1120" s="10">
        <f>MAX(IF(AND(ISNUMBER(Formações!$C$8),A1120&gt;=Formações!$C$8),Formações!$B$8,0),IF(AND(ISNUMBER(Formações!$C$9),A1120&gt;=Formações!$C$9),Formações!$B$9,0),IF(AND(ISNUMBER(Formações!$C$10),A1120&gt;=Formações!$C$10),Formações!$B$10,0),IF(AND(ISNUMBER(Formações!$C$11),A1120&gt;=Formações!$C$11),Formações!$B$11,0),IF(AND(ISNUMBER(Formações!$C$12),A1120&gt;=Formações!$C$12),Formações!$B$12,0))</f>
        <v>0</v>
      </c>
      <c r="E1120">
        <v>31</v>
      </c>
      <c r="F1120" s="8">
        <f t="shared" si="17"/>
        <v>0</v>
      </c>
    </row>
    <row r="1121" spans="1:6">
      <c r="A1121" s="1">
        <v>45675</v>
      </c>
      <c r="B1121" s="16">
        <v>45658</v>
      </c>
      <c r="C1121" s="8">
        <f>IFERROR(LOOKUP(2,1/((Vencimentos!$B$8:$B$37&lt;=A1121)*(Vencimentos!$B$8:$B$37&lt;&gt;"")*(Vencimentos!$C$8:$C$37&lt;&gt;"")),Vencimentos!$C$8:$C$37),0)</f>
        <v>0</v>
      </c>
      <c r="D1121" s="10">
        <f>MAX(IF(AND(ISNUMBER(Formações!$C$8),A1121&gt;=Formações!$C$8),Formações!$B$8,0),IF(AND(ISNUMBER(Formações!$C$9),A1121&gt;=Formações!$C$9),Formações!$B$9,0),IF(AND(ISNUMBER(Formações!$C$10),A1121&gt;=Formações!$C$10),Formações!$B$10,0),IF(AND(ISNUMBER(Formações!$C$11),A1121&gt;=Formações!$C$11),Formações!$B$11,0),IF(AND(ISNUMBER(Formações!$C$12),A1121&gt;=Formações!$C$12),Formações!$B$12,0))</f>
        <v>0</v>
      </c>
      <c r="E1121">
        <v>31</v>
      </c>
      <c r="F1121" s="8">
        <f t="shared" si="17"/>
        <v>0</v>
      </c>
    </row>
    <row r="1122" spans="1:6">
      <c r="A1122" s="1">
        <v>45676</v>
      </c>
      <c r="B1122" s="16">
        <v>45658</v>
      </c>
      <c r="C1122" s="8">
        <f>IFERROR(LOOKUP(2,1/((Vencimentos!$B$8:$B$37&lt;=A1122)*(Vencimentos!$B$8:$B$37&lt;&gt;"")*(Vencimentos!$C$8:$C$37&lt;&gt;"")),Vencimentos!$C$8:$C$37),0)</f>
        <v>0</v>
      </c>
      <c r="D1122" s="10">
        <f>MAX(IF(AND(ISNUMBER(Formações!$C$8),A1122&gt;=Formações!$C$8),Formações!$B$8,0),IF(AND(ISNUMBER(Formações!$C$9),A1122&gt;=Formações!$C$9),Formações!$B$9,0),IF(AND(ISNUMBER(Formações!$C$10),A1122&gt;=Formações!$C$10),Formações!$B$10,0),IF(AND(ISNUMBER(Formações!$C$11),A1122&gt;=Formações!$C$11),Formações!$B$11,0),IF(AND(ISNUMBER(Formações!$C$12),A1122&gt;=Formações!$C$12),Formações!$B$12,0))</f>
        <v>0</v>
      </c>
      <c r="E1122">
        <v>31</v>
      </c>
      <c r="F1122" s="8">
        <f t="shared" si="17"/>
        <v>0</v>
      </c>
    </row>
    <row r="1123" spans="1:6">
      <c r="A1123" s="1">
        <v>45677</v>
      </c>
      <c r="B1123" s="16">
        <v>45658</v>
      </c>
      <c r="C1123" s="8">
        <f>IFERROR(LOOKUP(2,1/((Vencimentos!$B$8:$B$37&lt;=A1123)*(Vencimentos!$B$8:$B$37&lt;&gt;"")*(Vencimentos!$C$8:$C$37&lt;&gt;"")),Vencimentos!$C$8:$C$37),0)</f>
        <v>0</v>
      </c>
      <c r="D1123" s="10">
        <f>MAX(IF(AND(ISNUMBER(Formações!$C$8),A1123&gt;=Formações!$C$8),Formações!$B$8,0),IF(AND(ISNUMBER(Formações!$C$9),A1123&gt;=Formações!$C$9),Formações!$B$9,0),IF(AND(ISNUMBER(Formações!$C$10),A1123&gt;=Formações!$C$10),Formações!$B$10,0),IF(AND(ISNUMBER(Formações!$C$11),A1123&gt;=Formações!$C$11),Formações!$B$11,0),IF(AND(ISNUMBER(Formações!$C$12),A1123&gt;=Formações!$C$12),Formações!$B$12,0))</f>
        <v>0</v>
      </c>
      <c r="E1123">
        <v>31</v>
      </c>
      <c r="F1123" s="8">
        <f t="shared" si="17"/>
        <v>0</v>
      </c>
    </row>
    <row r="1124" spans="1:6">
      <c r="A1124" s="1">
        <v>45678</v>
      </c>
      <c r="B1124" s="16">
        <v>45658</v>
      </c>
      <c r="C1124" s="8">
        <f>IFERROR(LOOKUP(2,1/((Vencimentos!$B$8:$B$37&lt;=A1124)*(Vencimentos!$B$8:$B$37&lt;&gt;"")*(Vencimentos!$C$8:$C$37&lt;&gt;"")),Vencimentos!$C$8:$C$37),0)</f>
        <v>0</v>
      </c>
      <c r="D1124" s="10">
        <f>MAX(IF(AND(ISNUMBER(Formações!$C$8),A1124&gt;=Formações!$C$8),Formações!$B$8,0),IF(AND(ISNUMBER(Formações!$C$9),A1124&gt;=Formações!$C$9),Formações!$B$9,0),IF(AND(ISNUMBER(Formações!$C$10),A1124&gt;=Formações!$C$10),Formações!$B$10,0),IF(AND(ISNUMBER(Formações!$C$11),A1124&gt;=Formações!$C$11),Formações!$B$11,0),IF(AND(ISNUMBER(Formações!$C$12),A1124&gt;=Formações!$C$12),Formações!$B$12,0))</f>
        <v>0</v>
      </c>
      <c r="E1124">
        <v>31</v>
      </c>
      <c r="F1124" s="8">
        <f t="shared" si="17"/>
        <v>0</v>
      </c>
    </row>
    <row r="1125" spans="1:6">
      <c r="A1125" s="1">
        <v>45679</v>
      </c>
      <c r="B1125" s="16">
        <v>45658</v>
      </c>
      <c r="C1125" s="8">
        <f>IFERROR(LOOKUP(2,1/((Vencimentos!$B$8:$B$37&lt;=A1125)*(Vencimentos!$B$8:$B$37&lt;&gt;"")*(Vencimentos!$C$8:$C$37&lt;&gt;"")),Vencimentos!$C$8:$C$37),0)</f>
        <v>0</v>
      </c>
      <c r="D1125" s="10">
        <f>MAX(IF(AND(ISNUMBER(Formações!$C$8),A1125&gt;=Formações!$C$8),Formações!$B$8,0),IF(AND(ISNUMBER(Formações!$C$9),A1125&gt;=Formações!$C$9),Formações!$B$9,0),IF(AND(ISNUMBER(Formações!$C$10),A1125&gt;=Formações!$C$10),Formações!$B$10,0),IF(AND(ISNUMBER(Formações!$C$11),A1125&gt;=Formações!$C$11),Formações!$B$11,0),IF(AND(ISNUMBER(Formações!$C$12),A1125&gt;=Formações!$C$12),Formações!$B$12,0))</f>
        <v>0</v>
      </c>
      <c r="E1125">
        <v>31</v>
      </c>
      <c r="F1125" s="8">
        <f t="shared" si="17"/>
        <v>0</v>
      </c>
    </row>
    <row r="1126" spans="1:6">
      <c r="A1126" s="1">
        <v>45680</v>
      </c>
      <c r="B1126" s="16">
        <v>45658</v>
      </c>
      <c r="C1126" s="8">
        <f>IFERROR(LOOKUP(2,1/((Vencimentos!$B$8:$B$37&lt;=A1126)*(Vencimentos!$B$8:$B$37&lt;&gt;"")*(Vencimentos!$C$8:$C$37&lt;&gt;"")),Vencimentos!$C$8:$C$37),0)</f>
        <v>0</v>
      </c>
      <c r="D1126" s="10">
        <f>MAX(IF(AND(ISNUMBER(Formações!$C$8),A1126&gt;=Formações!$C$8),Formações!$B$8,0),IF(AND(ISNUMBER(Formações!$C$9),A1126&gt;=Formações!$C$9),Formações!$B$9,0),IF(AND(ISNUMBER(Formações!$C$10),A1126&gt;=Formações!$C$10),Formações!$B$10,0),IF(AND(ISNUMBER(Formações!$C$11),A1126&gt;=Formações!$C$11),Formações!$B$11,0),IF(AND(ISNUMBER(Formações!$C$12),A1126&gt;=Formações!$C$12),Formações!$B$12,0))</f>
        <v>0</v>
      </c>
      <c r="E1126">
        <v>31</v>
      </c>
      <c r="F1126" s="8">
        <f t="shared" si="17"/>
        <v>0</v>
      </c>
    </row>
    <row r="1127" spans="1:6">
      <c r="A1127" s="1">
        <v>45681</v>
      </c>
      <c r="B1127" s="16">
        <v>45658</v>
      </c>
      <c r="C1127" s="8">
        <f>IFERROR(LOOKUP(2,1/((Vencimentos!$B$8:$B$37&lt;=A1127)*(Vencimentos!$B$8:$B$37&lt;&gt;"")*(Vencimentos!$C$8:$C$37&lt;&gt;"")),Vencimentos!$C$8:$C$37),0)</f>
        <v>0</v>
      </c>
      <c r="D1127" s="10">
        <f>MAX(IF(AND(ISNUMBER(Formações!$C$8),A1127&gt;=Formações!$C$8),Formações!$B$8,0),IF(AND(ISNUMBER(Formações!$C$9),A1127&gt;=Formações!$C$9),Formações!$B$9,0),IF(AND(ISNUMBER(Formações!$C$10),A1127&gt;=Formações!$C$10),Formações!$B$10,0),IF(AND(ISNUMBER(Formações!$C$11),A1127&gt;=Formações!$C$11),Formações!$B$11,0),IF(AND(ISNUMBER(Formações!$C$12),A1127&gt;=Formações!$C$12),Formações!$B$12,0))</f>
        <v>0</v>
      </c>
      <c r="E1127">
        <v>31</v>
      </c>
      <c r="F1127" s="8">
        <f t="shared" si="17"/>
        <v>0</v>
      </c>
    </row>
    <row r="1128" spans="1:6">
      <c r="A1128" s="1">
        <v>45682</v>
      </c>
      <c r="B1128" s="16">
        <v>45658</v>
      </c>
      <c r="C1128" s="8">
        <f>IFERROR(LOOKUP(2,1/((Vencimentos!$B$8:$B$37&lt;=A1128)*(Vencimentos!$B$8:$B$37&lt;&gt;"")*(Vencimentos!$C$8:$C$37&lt;&gt;"")),Vencimentos!$C$8:$C$37),0)</f>
        <v>0</v>
      </c>
      <c r="D1128" s="10">
        <f>MAX(IF(AND(ISNUMBER(Formações!$C$8),A1128&gt;=Formações!$C$8),Formações!$B$8,0),IF(AND(ISNUMBER(Formações!$C$9),A1128&gt;=Formações!$C$9),Formações!$B$9,0),IF(AND(ISNUMBER(Formações!$C$10),A1128&gt;=Formações!$C$10),Formações!$B$10,0),IF(AND(ISNUMBER(Formações!$C$11),A1128&gt;=Formações!$C$11),Formações!$B$11,0),IF(AND(ISNUMBER(Formações!$C$12),A1128&gt;=Formações!$C$12),Formações!$B$12,0))</f>
        <v>0</v>
      </c>
      <c r="E1128">
        <v>31</v>
      </c>
      <c r="F1128" s="8">
        <f t="shared" si="17"/>
        <v>0</v>
      </c>
    </row>
    <row r="1129" spans="1:6">
      <c r="A1129" s="1">
        <v>45683</v>
      </c>
      <c r="B1129" s="16">
        <v>45658</v>
      </c>
      <c r="C1129" s="8">
        <f>IFERROR(LOOKUP(2,1/((Vencimentos!$B$8:$B$37&lt;=A1129)*(Vencimentos!$B$8:$B$37&lt;&gt;"")*(Vencimentos!$C$8:$C$37&lt;&gt;"")),Vencimentos!$C$8:$C$37),0)</f>
        <v>0</v>
      </c>
      <c r="D1129" s="10">
        <f>MAX(IF(AND(ISNUMBER(Formações!$C$8),A1129&gt;=Formações!$C$8),Formações!$B$8,0),IF(AND(ISNUMBER(Formações!$C$9),A1129&gt;=Formações!$C$9),Formações!$B$9,0),IF(AND(ISNUMBER(Formações!$C$10),A1129&gt;=Formações!$C$10),Formações!$B$10,0),IF(AND(ISNUMBER(Formações!$C$11),A1129&gt;=Formações!$C$11),Formações!$B$11,0),IF(AND(ISNUMBER(Formações!$C$12),A1129&gt;=Formações!$C$12),Formações!$B$12,0))</f>
        <v>0</v>
      </c>
      <c r="E1129">
        <v>31</v>
      </c>
      <c r="F1129" s="8">
        <f t="shared" si="17"/>
        <v>0</v>
      </c>
    </row>
    <row r="1130" spans="1:6">
      <c r="A1130" s="1">
        <v>45684</v>
      </c>
      <c r="B1130" s="16">
        <v>45658</v>
      </c>
      <c r="C1130" s="8">
        <f>IFERROR(LOOKUP(2,1/((Vencimentos!$B$8:$B$37&lt;=A1130)*(Vencimentos!$B$8:$B$37&lt;&gt;"")*(Vencimentos!$C$8:$C$37&lt;&gt;"")),Vencimentos!$C$8:$C$37),0)</f>
        <v>0</v>
      </c>
      <c r="D1130" s="10">
        <f>MAX(IF(AND(ISNUMBER(Formações!$C$8),A1130&gt;=Formações!$C$8),Formações!$B$8,0),IF(AND(ISNUMBER(Formações!$C$9),A1130&gt;=Formações!$C$9),Formações!$B$9,0),IF(AND(ISNUMBER(Formações!$C$10),A1130&gt;=Formações!$C$10),Formações!$B$10,0),IF(AND(ISNUMBER(Formações!$C$11),A1130&gt;=Formações!$C$11),Formações!$B$11,0),IF(AND(ISNUMBER(Formações!$C$12),A1130&gt;=Formações!$C$12),Formações!$B$12,0))</f>
        <v>0</v>
      </c>
      <c r="E1130">
        <v>31</v>
      </c>
      <c r="F1130" s="8">
        <f t="shared" si="17"/>
        <v>0</v>
      </c>
    </row>
    <row r="1131" spans="1:6">
      <c r="A1131" s="1">
        <v>45685</v>
      </c>
      <c r="B1131" s="16">
        <v>45658</v>
      </c>
      <c r="C1131" s="8">
        <f>IFERROR(LOOKUP(2,1/((Vencimentos!$B$8:$B$37&lt;=A1131)*(Vencimentos!$B$8:$B$37&lt;&gt;"")*(Vencimentos!$C$8:$C$37&lt;&gt;"")),Vencimentos!$C$8:$C$37),0)</f>
        <v>0</v>
      </c>
      <c r="D1131" s="10">
        <f>MAX(IF(AND(ISNUMBER(Formações!$C$8),A1131&gt;=Formações!$C$8),Formações!$B$8,0),IF(AND(ISNUMBER(Formações!$C$9),A1131&gt;=Formações!$C$9),Formações!$B$9,0),IF(AND(ISNUMBER(Formações!$C$10),A1131&gt;=Formações!$C$10),Formações!$B$10,0),IF(AND(ISNUMBER(Formações!$C$11),A1131&gt;=Formações!$C$11),Formações!$B$11,0),IF(AND(ISNUMBER(Formações!$C$12),A1131&gt;=Formações!$C$12),Formações!$B$12,0))</f>
        <v>0</v>
      </c>
      <c r="E1131">
        <v>31</v>
      </c>
      <c r="F1131" s="8">
        <f t="shared" si="17"/>
        <v>0</v>
      </c>
    </row>
    <row r="1132" spans="1:6">
      <c r="A1132" s="1">
        <v>45686</v>
      </c>
      <c r="B1132" s="16">
        <v>45658</v>
      </c>
      <c r="C1132" s="8">
        <f>IFERROR(LOOKUP(2,1/((Vencimentos!$B$8:$B$37&lt;=A1132)*(Vencimentos!$B$8:$B$37&lt;&gt;"")*(Vencimentos!$C$8:$C$37&lt;&gt;"")),Vencimentos!$C$8:$C$37),0)</f>
        <v>0</v>
      </c>
      <c r="D1132" s="10">
        <f>MAX(IF(AND(ISNUMBER(Formações!$C$8),A1132&gt;=Formações!$C$8),Formações!$B$8,0),IF(AND(ISNUMBER(Formações!$C$9),A1132&gt;=Formações!$C$9),Formações!$B$9,0),IF(AND(ISNUMBER(Formações!$C$10),A1132&gt;=Formações!$C$10),Formações!$B$10,0),IF(AND(ISNUMBER(Formações!$C$11),A1132&gt;=Formações!$C$11),Formações!$B$11,0),IF(AND(ISNUMBER(Formações!$C$12),A1132&gt;=Formações!$C$12),Formações!$B$12,0))</f>
        <v>0</v>
      </c>
      <c r="E1132">
        <v>31</v>
      </c>
      <c r="F1132" s="8">
        <f t="shared" si="17"/>
        <v>0</v>
      </c>
    </row>
    <row r="1133" spans="1:6">
      <c r="A1133" s="1">
        <v>45687</v>
      </c>
      <c r="B1133" s="16">
        <v>45658</v>
      </c>
      <c r="C1133" s="8">
        <f>IFERROR(LOOKUP(2,1/((Vencimentos!$B$8:$B$37&lt;=A1133)*(Vencimentos!$B$8:$B$37&lt;&gt;"")*(Vencimentos!$C$8:$C$37&lt;&gt;"")),Vencimentos!$C$8:$C$37),0)</f>
        <v>0</v>
      </c>
      <c r="D1133" s="10">
        <f>MAX(IF(AND(ISNUMBER(Formações!$C$8),A1133&gt;=Formações!$C$8),Formações!$B$8,0),IF(AND(ISNUMBER(Formações!$C$9),A1133&gt;=Formações!$C$9),Formações!$B$9,0),IF(AND(ISNUMBER(Formações!$C$10),A1133&gt;=Formações!$C$10),Formações!$B$10,0),IF(AND(ISNUMBER(Formações!$C$11),A1133&gt;=Formações!$C$11),Formações!$B$11,0),IF(AND(ISNUMBER(Formações!$C$12),A1133&gt;=Formações!$C$12),Formações!$B$12,0))</f>
        <v>0</v>
      </c>
      <c r="E1133">
        <v>31</v>
      </c>
      <c r="F1133" s="8">
        <f t="shared" si="17"/>
        <v>0</v>
      </c>
    </row>
    <row r="1134" spans="1:6">
      <c r="A1134" s="1">
        <v>45688</v>
      </c>
      <c r="B1134" s="16">
        <v>45658</v>
      </c>
      <c r="C1134" s="8">
        <f>IFERROR(LOOKUP(2,1/((Vencimentos!$B$8:$B$37&lt;=A1134)*(Vencimentos!$B$8:$B$37&lt;&gt;"")*(Vencimentos!$C$8:$C$37&lt;&gt;"")),Vencimentos!$C$8:$C$37),0)</f>
        <v>0</v>
      </c>
      <c r="D1134" s="10">
        <f>MAX(IF(AND(ISNUMBER(Formações!$C$8),A1134&gt;=Formações!$C$8),Formações!$B$8,0),IF(AND(ISNUMBER(Formações!$C$9),A1134&gt;=Formações!$C$9),Formações!$B$9,0),IF(AND(ISNUMBER(Formações!$C$10),A1134&gt;=Formações!$C$10),Formações!$B$10,0),IF(AND(ISNUMBER(Formações!$C$11),A1134&gt;=Formações!$C$11),Formações!$B$11,0),IF(AND(ISNUMBER(Formações!$C$12),A1134&gt;=Formações!$C$12),Formações!$B$12,0))</f>
        <v>0</v>
      </c>
      <c r="E1134">
        <v>31</v>
      </c>
      <c r="F1134" s="8">
        <f t="shared" si="17"/>
        <v>0</v>
      </c>
    </row>
    <row r="1135" spans="1:6">
      <c r="A1135" s="1">
        <v>45689</v>
      </c>
      <c r="B1135" s="16">
        <v>45689</v>
      </c>
      <c r="C1135" s="8">
        <f>IFERROR(LOOKUP(2,1/((Vencimentos!$B$8:$B$37&lt;=A1135)*(Vencimentos!$B$8:$B$37&lt;&gt;"")*(Vencimentos!$C$8:$C$37&lt;&gt;"")),Vencimentos!$C$8:$C$37),0)</f>
        <v>0</v>
      </c>
      <c r="D1135" s="10">
        <f>MAX(IF(AND(ISNUMBER(Formações!$C$8),A1135&gt;=Formações!$C$8),Formações!$B$8,0),IF(AND(ISNUMBER(Formações!$C$9),A1135&gt;=Formações!$C$9),Formações!$B$9,0),IF(AND(ISNUMBER(Formações!$C$10),A1135&gt;=Formações!$C$10),Formações!$B$10,0),IF(AND(ISNUMBER(Formações!$C$11),A1135&gt;=Formações!$C$11),Formações!$B$11,0),IF(AND(ISNUMBER(Formações!$C$12),A1135&gt;=Formações!$C$12),Formações!$B$12,0))</f>
        <v>0</v>
      </c>
      <c r="E1135">
        <v>28</v>
      </c>
      <c r="F1135" s="8">
        <f t="shared" si="17"/>
        <v>0</v>
      </c>
    </row>
    <row r="1136" spans="1:6">
      <c r="A1136" s="1">
        <v>45690</v>
      </c>
      <c r="B1136" s="16">
        <v>45689</v>
      </c>
      <c r="C1136" s="8">
        <f>IFERROR(LOOKUP(2,1/((Vencimentos!$B$8:$B$37&lt;=A1136)*(Vencimentos!$B$8:$B$37&lt;&gt;"")*(Vencimentos!$C$8:$C$37&lt;&gt;"")),Vencimentos!$C$8:$C$37),0)</f>
        <v>0</v>
      </c>
      <c r="D1136" s="10">
        <f>MAX(IF(AND(ISNUMBER(Formações!$C$8),A1136&gt;=Formações!$C$8),Formações!$B$8,0),IF(AND(ISNUMBER(Formações!$C$9),A1136&gt;=Formações!$C$9),Formações!$B$9,0),IF(AND(ISNUMBER(Formações!$C$10),A1136&gt;=Formações!$C$10),Formações!$B$10,0),IF(AND(ISNUMBER(Formações!$C$11),A1136&gt;=Formações!$C$11),Formações!$B$11,0),IF(AND(ISNUMBER(Formações!$C$12),A1136&gt;=Formações!$C$12),Formações!$B$12,0))</f>
        <v>0</v>
      </c>
      <c r="E1136">
        <v>28</v>
      </c>
      <c r="F1136" s="8">
        <f t="shared" si="17"/>
        <v>0</v>
      </c>
    </row>
    <row r="1137" spans="1:6">
      <c r="A1137" s="1">
        <v>45691</v>
      </c>
      <c r="B1137" s="16">
        <v>45689</v>
      </c>
      <c r="C1137" s="8">
        <f>IFERROR(LOOKUP(2,1/((Vencimentos!$B$8:$B$37&lt;=A1137)*(Vencimentos!$B$8:$B$37&lt;&gt;"")*(Vencimentos!$C$8:$C$37&lt;&gt;"")),Vencimentos!$C$8:$C$37),0)</f>
        <v>0</v>
      </c>
      <c r="D1137" s="10">
        <f>MAX(IF(AND(ISNUMBER(Formações!$C$8),A1137&gt;=Formações!$C$8),Formações!$B$8,0),IF(AND(ISNUMBER(Formações!$C$9),A1137&gt;=Formações!$C$9),Formações!$B$9,0),IF(AND(ISNUMBER(Formações!$C$10),A1137&gt;=Formações!$C$10),Formações!$B$10,0),IF(AND(ISNUMBER(Formações!$C$11),A1137&gt;=Formações!$C$11),Formações!$B$11,0),IF(AND(ISNUMBER(Formações!$C$12),A1137&gt;=Formações!$C$12),Formações!$B$12,0))</f>
        <v>0</v>
      </c>
      <c r="E1137">
        <v>28</v>
      </c>
      <c r="F1137" s="8">
        <f t="shared" si="17"/>
        <v>0</v>
      </c>
    </row>
    <row r="1138" spans="1:6">
      <c r="A1138" s="1">
        <v>45692</v>
      </c>
      <c r="B1138" s="16">
        <v>45689</v>
      </c>
      <c r="C1138" s="8">
        <f>IFERROR(LOOKUP(2,1/((Vencimentos!$B$8:$B$37&lt;=A1138)*(Vencimentos!$B$8:$B$37&lt;&gt;"")*(Vencimentos!$C$8:$C$37&lt;&gt;"")),Vencimentos!$C$8:$C$37),0)</f>
        <v>0</v>
      </c>
      <c r="D1138" s="10">
        <f>MAX(IF(AND(ISNUMBER(Formações!$C$8),A1138&gt;=Formações!$C$8),Formações!$B$8,0),IF(AND(ISNUMBER(Formações!$C$9),A1138&gt;=Formações!$C$9),Formações!$B$9,0),IF(AND(ISNUMBER(Formações!$C$10),A1138&gt;=Formações!$C$10),Formações!$B$10,0),IF(AND(ISNUMBER(Formações!$C$11),A1138&gt;=Formações!$C$11),Formações!$B$11,0),IF(AND(ISNUMBER(Formações!$C$12),A1138&gt;=Formações!$C$12),Formações!$B$12,0))</f>
        <v>0</v>
      </c>
      <c r="E1138">
        <v>28</v>
      </c>
      <c r="F1138" s="8">
        <f t="shared" si="17"/>
        <v>0</v>
      </c>
    </row>
    <row r="1139" spans="1:6">
      <c r="A1139" s="1">
        <v>45693</v>
      </c>
      <c r="B1139" s="16">
        <v>45689</v>
      </c>
      <c r="C1139" s="8">
        <f>IFERROR(LOOKUP(2,1/((Vencimentos!$B$8:$B$37&lt;=A1139)*(Vencimentos!$B$8:$B$37&lt;&gt;"")*(Vencimentos!$C$8:$C$37&lt;&gt;"")),Vencimentos!$C$8:$C$37),0)</f>
        <v>0</v>
      </c>
      <c r="D1139" s="10">
        <f>MAX(IF(AND(ISNUMBER(Formações!$C$8),A1139&gt;=Formações!$C$8),Formações!$B$8,0),IF(AND(ISNUMBER(Formações!$C$9),A1139&gt;=Formações!$C$9),Formações!$B$9,0),IF(AND(ISNUMBER(Formações!$C$10),A1139&gt;=Formações!$C$10),Formações!$B$10,0),IF(AND(ISNUMBER(Formações!$C$11),A1139&gt;=Formações!$C$11),Formações!$B$11,0),IF(AND(ISNUMBER(Formações!$C$12),A1139&gt;=Formações!$C$12),Formações!$B$12,0))</f>
        <v>0</v>
      </c>
      <c r="E1139">
        <v>28</v>
      </c>
      <c r="F1139" s="8">
        <f t="shared" si="17"/>
        <v>0</v>
      </c>
    </row>
    <row r="1140" spans="1:6">
      <c r="A1140" s="1">
        <v>45694</v>
      </c>
      <c r="B1140" s="16">
        <v>45689</v>
      </c>
      <c r="C1140" s="8">
        <f>IFERROR(LOOKUP(2,1/((Vencimentos!$B$8:$B$37&lt;=A1140)*(Vencimentos!$B$8:$B$37&lt;&gt;"")*(Vencimentos!$C$8:$C$37&lt;&gt;"")),Vencimentos!$C$8:$C$37),0)</f>
        <v>0</v>
      </c>
      <c r="D1140" s="10">
        <f>MAX(IF(AND(ISNUMBER(Formações!$C$8),A1140&gt;=Formações!$C$8),Formações!$B$8,0),IF(AND(ISNUMBER(Formações!$C$9),A1140&gt;=Formações!$C$9),Formações!$B$9,0),IF(AND(ISNUMBER(Formações!$C$10),A1140&gt;=Formações!$C$10),Formações!$B$10,0),IF(AND(ISNUMBER(Formações!$C$11),A1140&gt;=Formações!$C$11),Formações!$B$11,0),IF(AND(ISNUMBER(Formações!$C$12),A1140&gt;=Formações!$C$12),Formações!$B$12,0))</f>
        <v>0</v>
      </c>
      <c r="E1140">
        <v>28</v>
      </c>
      <c r="F1140" s="8">
        <f t="shared" si="17"/>
        <v>0</v>
      </c>
    </row>
    <row r="1141" spans="1:6">
      <c r="A1141" s="1">
        <v>45695</v>
      </c>
      <c r="B1141" s="16">
        <v>45689</v>
      </c>
      <c r="C1141" s="8">
        <f>IFERROR(LOOKUP(2,1/((Vencimentos!$B$8:$B$37&lt;=A1141)*(Vencimentos!$B$8:$B$37&lt;&gt;"")*(Vencimentos!$C$8:$C$37&lt;&gt;"")),Vencimentos!$C$8:$C$37),0)</f>
        <v>0</v>
      </c>
      <c r="D1141" s="10">
        <f>MAX(IF(AND(ISNUMBER(Formações!$C$8),A1141&gt;=Formações!$C$8),Formações!$B$8,0),IF(AND(ISNUMBER(Formações!$C$9),A1141&gt;=Formações!$C$9),Formações!$B$9,0),IF(AND(ISNUMBER(Formações!$C$10),A1141&gt;=Formações!$C$10),Formações!$B$10,0),IF(AND(ISNUMBER(Formações!$C$11),A1141&gt;=Formações!$C$11),Formações!$B$11,0),IF(AND(ISNUMBER(Formações!$C$12),A1141&gt;=Formações!$C$12),Formações!$B$12,0))</f>
        <v>0</v>
      </c>
      <c r="E1141">
        <v>28</v>
      </c>
      <c r="F1141" s="8">
        <f t="shared" si="17"/>
        <v>0</v>
      </c>
    </row>
    <row r="1142" spans="1:6">
      <c r="A1142" s="1">
        <v>45696</v>
      </c>
      <c r="B1142" s="16">
        <v>45689</v>
      </c>
      <c r="C1142" s="8">
        <f>IFERROR(LOOKUP(2,1/((Vencimentos!$B$8:$B$37&lt;=A1142)*(Vencimentos!$B$8:$B$37&lt;&gt;"")*(Vencimentos!$C$8:$C$37&lt;&gt;"")),Vencimentos!$C$8:$C$37),0)</f>
        <v>0</v>
      </c>
      <c r="D1142" s="10">
        <f>MAX(IF(AND(ISNUMBER(Formações!$C$8),A1142&gt;=Formações!$C$8),Formações!$B$8,0),IF(AND(ISNUMBER(Formações!$C$9),A1142&gt;=Formações!$C$9),Formações!$B$9,0),IF(AND(ISNUMBER(Formações!$C$10),A1142&gt;=Formações!$C$10),Formações!$B$10,0),IF(AND(ISNUMBER(Formações!$C$11),A1142&gt;=Formações!$C$11),Formações!$B$11,0),IF(AND(ISNUMBER(Formações!$C$12),A1142&gt;=Formações!$C$12),Formações!$B$12,0))</f>
        <v>0</v>
      </c>
      <c r="E1142">
        <v>28</v>
      </c>
      <c r="F1142" s="8">
        <f t="shared" si="17"/>
        <v>0</v>
      </c>
    </row>
    <row r="1143" spans="1:6">
      <c r="A1143" s="1">
        <v>45697</v>
      </c>
      <c r="B1143" s="16">
        <v>45689</v>
      </c>
      <c r="C1143" s="8">
        <f>IFERROR(LOOKUP(2,1/((Vencimentos!$B$8:$B$37&lt;=A1143)*(Vencimentos!$B$8:$B$37&lt;&gt;"")*(Vencimentos!$C$8:$C$37&lt;&gt;"")),Vencimentos!$C$8:$C$37),0)</f>
        <v>0</v>
      </c>
      <c r="D1143" s="10">
        <f>MAX(IF(AND(ISNUMBER(Formações!$C$8),A1143&gt;=Formações!$C$8),Formações!$B$8,0),IF(AND(ISNUMBER(Formações!$C$9),A1143&gt;=Formações!$C$9),Formações!$B$9,0),IF(AND(ISNUMBER(Formações!$C$10),A1143&gt;=Formações!$C$10),Formações!$B$10,0),IF(AND(ISNUMBER(Formações!$C$11),A1143&gt;=Formações!$C$11),Formações!$B$11,0),IF(AND(ISNUMBER(Formações!$C$12),A1143&gt;=Formações!$C$12),Formações!$B$12,0))</f>
        <v>0</v>
      </c>
      <c r="E1143">
        <v>28</v>
      </c>
      <c r="F1143" s="8">
        <f t="shared" si="17"/>
        <v>0</v>
      </c>
    </row>
    <row r="1144" spans="1:6">
      <c r="A1144" s="1">
        <v>45698</v>
      </c>
      <c r="B1144" s="16">
        <v>45689</v>
      </c>
      <c r="C1144" s="8">
        <f>IFERROR(LOOKUP(2,1/((Vencimentos!$B$8:$B$37&lt;=A1144)*(Vencimentos!$B$8:$B$37&lt;&gt;"")*(Vencimentos!$C$8:$C$37&lt;&gt;"")),Vencimentos!$C$8:$C$37),0)</f>
        <v>0</v>
      </c>
      <c r="D1144" s="10">
        <f>MAX(IF(AND(ISNUMBER(Formações!$C$8),A1144&gt;=Formações!$C$8),Formações!$B$8,0),IF(AND(ISNUMBER(Formações!$C$9),A1144&gt;=Formações!$C$9),Formações!$B$9,0),IF(AND(ISNUMBER(Formações!$C$10),A1144&gt;=Formações!$C$10),Formações!$B$10,0),IF(AND(ISNUMBER(Formações!$C$11),A1144&gt;=Formações!$C$11),Formações!$B$11,0),IF(AND(ISNUMBER(Formações!$C$12),A1144&gt;=Formações!$C$12),Formações!$B$12,0))</f>
        <v>0</v>
      </c>
      <c r="E1144">
        <v>28</v>
      </c>
      <c r="F1144" s="8">
        <f t="shared" si="17"/>
        <v>0</v>
      </c>
    </row>
    <row r="1145" spans="1:6">
      <c r="A1145" s="1">
        <v>45699</v>
      </c>
      <c r="B1145" s="16">
        <v>45689</v>
      </c>
      <c r="C1145" s="8">
        <f>IFERROR(LOOKUP(2,1/((Vencimentos!$B$8:$B$37&lt;=A1145)*(Vencimentos!$B$8:$B$37&lt;&gt;"")*(Vencimentos!$C$8:$C$37&lt;&gt;"")),Vencimentos!$C$8:$C$37),0)</f>
        <v>0</v>
      </c>
      <c r="D1145" s="10">
        <f>MAX(IF(AND(ISNUMBER(Formações!$C$8),A1145&gt;=Formações!$C$8),Formações!$B$8,0),IF(AND(ISNUMBER(Formações!$C$9),A1145&gt;=Formações!$C$9),Formações!$B$9,0),IF(AND(ISNUMBER(Formações!$C$10),A1145&gt;=Formações!$C$10),Formações!$B$10,0),IF(AND(ISNUMBER(Formações!$C$11),A1145&gt;=Formações!$C$11),Formações!$B$11,0),IF(AND(ISNUMBER(Formações!$C$12),A1145&gt;=Formações!$C$12),Formações!$B$12,0))</f>
        <v>0</v>
      </c>
      <c r="E1145">
        <v>28</v>
      </c>
      <c r="F1145" s="8">
        <f t="shared" si="17"/>
        <v>0</v>
      </c>
    </row>
    <row r="1146" spans="1:6">
      <c r="A1146" s="1">
        <v>45700</v>
      </c>
      <c r="B1146" s="16">
        <v>45689</v>
      </c>
      <c r="C1146" s="8">
        <f>IFERROR(LOOKUP(2,1/((Vencimentos!$B$8:$B$37&lt;=A1146)*(Vencimentos!$B$8:$B$37&lt;&gt;"")*(Vencimentos!$C$8:$C$37&lt;&gt;"")),Vencimentos!$C$8:$C$37),0)</f>
        <v>0</v>
      </c>
      <c r="D1146" s="10">
        <f>MAX(IF(AND(ISNUMBER(Formações!$C$8),A1146&gt;=Formações!$C$8),Formações!$B$8,0),IF(AND(ISNUMBER(Formações!$C$9),A1146&gt;=Formações!$C$9),Formações!$B$9,0),IF(AND(ISNUMBER(Formações!$C$10),A1146&gt;=Formações!$C$10),Formações!$B$10,0),IF(AND(ISNUMBER(Formações!$C$11),A1146&gt;=Formações!$C$11),Formações!$B$11,0),IF(AND(ISNUMBER(Formações!$C$12),A1146&gt;=Formações!$C$12),Formações!$B$12,0))</f>
        <v>0</v>
      </c>
      <c r="E1146">
        <v>28</v>
      </c>
      <c r="F1146" s="8">
        <f t="shared" si="17"/>
        <v>0</v>
      </c>
    </row>
    <row r="1147" spans="1:6">
      <c r="A1147" s="1">
        <v>45701</v>
      </c>
      <c r="B1147" s="16">
        <v>45689</v>
      </c>
      <c r="C1147" s="8">
        <f>IFERROR(LOOKUP(2,1/((Vencimentos!$B$8:$B$37&lt;=A1147)*(Vencimentos!$B$8:$B$37&lt;&gt;"")*(Vencimentos!$C$8:$C$37&lt;&gt;"")),Vencimentos!$C$8:$C$37),0)</f>
        <v>0</v>
      </c>
      <c r="D1147" s="10">
        <f>MAX(IF(AND(ISNUMBER(Formações!$C$8),A1147&gt;=Formações!$C$8),Formações!$B$8,0),IF(AND(ISNUMBER(Formações!$C$9),A1147&gt;=Formações!$C$9),Formações!$B$9,0),IF(AND(ISNUMBER(Formações!$C$10),A1147&gt;=Formações!$C$10),Formações!$B$10,0),IF(AND(ISNUMBER(Formações!$C$11),A1147&gt;=Formações!$C$11),Formações!$B$11,0),IF(AND(ISNUMBER(Formações!$C$12),A1147&gt;=Formações!$C$12),Formações!$B$12,0))</f>
        <v>0</v>
      </c>
      <c r="E1147">
        <v>28</v>
      </c>
      <c r="F1147" s="8">
        <f t="shared" si="17"/>
        <v>0</v>
      </c>
    </row>
    <row r="1148" spans="1:6">
      <c r="A1148" s="1">
        <v>45702</v>
      </c>
      <c r="B1148" s="16">
        <v>45689</v>
      </c>
      <c r="C1148" s="8">
        <f>IFERROR(LOOKUP(2,1/((Vencimentos!$B$8:$B$37&lt;=A1148)*(Vencimentos!$B$8:$B$37&lt;&gt;"")*(Vencimentos!$C$8:$C$37&lt;&gt;"")),Vencimentos!$C$8:$C$37),0)</f>
        <v>0</v>
      </c>
      <c r="D1148" s="10">
        <f>MAX(IF(AND(ISNUMBER(Formações!$C$8),A1148&gt;=Formações!$C$8),Formações!$B$8,0),IF(AND(ISNUMBER(Formações!$C$9),A1148&gt;=Formações!$C$9),Formações!$B$9,0),IF(AND(ISNUMBER(Formações!$C$10),A1148&gt;=Formações!$C$10),Formações!$B$10,0),IF(AND(ISNUMBER(Formações!$C$11),A1148&gt;=Formações!$C$11),Formações!$B$11,0),IF(AND(ISNUMBER(Formações!$C$12),A1148&gt;=Formações!$C$12),Formações!$B$12,0))</f>
        <v>0</v>
      </c>
      <c r="E1148">
        <v>28</v>
      </c>
      <c r="F1148" s="8">
        <f t="shared" si="17"/>
        <v>0</v>
      </c>
    </row>
    <row r="1149" spans="1:6">
      <c r="A1149" s="1">
        <v>45703</v>
      </c>
      <c r="B1149" s="16">
        <v>45689</v>
      </c>
      <c r="C1149" s="8">
        <f>IFERROR(LOOKUP(2,1/((Vencimentos!$B$8:$B$37&lt;=A1149)*(Vencimentos!$B$8:$B$37&lt;&gt;"")*(Vencimentos!$C$8:$C$37&lt;&gt;"")),Vencimentos!$C$8:$C$37),0)</f>
        <v>0</v>
      </c>
      <c r="D1149" s="10">
        <f>MAX(IF(AND(ISNUMBER(Formações!$C$8),A1149&gt;=Formações!$C$8),Formações!$B$8,0),IF(AND(ISNUMBER(Formações!$C$9),A1149&gt;=Formações!$C$9),Formações!$B$9,0),IF(AND(ISNUMBER(Formações!$C$10),A1149&gt;=Formações!$C$10),Formações!$B$10,0),IF(AND(ISNUMBER(Formações!$C$11),A1149&gt;=Formações!$C$11),Formações!$B$11,0),IF(AND(ISNUMBER(Formações!$C$12),A1149&gt;=Formações!$C$12),Formações!$B$12,0))</f>
        <v>0</v>
      </c>
      <c r="E1149">
        <v>28</v>
      </c>
      <c r="F1149" s="8">
        <f t="shared" si="17"/>
        <v>0</v>
      </c>
    </row>
    <row r="1150" spans="1:6">
      <c r="A1150" s="1">
        <v>45704</v>
      </c>
      <c r="B1150" s="16">
        <v>45689</v>
      </c>
      <c r="C1150" s="8">
        <f>IFERROR(LOOKUP(2,1/((Vencimentos!$B$8:$B$37&lt;=A1150)*(Vencimentos!$B$8:$B$37&lt;&gt;"")*(Vencimentos!$C$8:$C$37&lt;&gt;"")),Vencimentos!$C$8:$C$37),0)</f>
        <v>0</v>
      </c>
      <c r="D1150" s="10">
        <f>MAX(IF(AND(ISNUMBER(Formações!$C$8),A1150&gt;=Formações!$C$8),Formações!$B$8,0),IF(AND(ISNUMBER(Formações!$C$9),A1150&gt;=Formações!$C$9),Formações!$B$9,0),IF(AND(ISNUMBER(Formações!$C$10),A1150&gt;=Formações!$C$10),Formações!$B$10,0),IF(AND(ISNUMBER(Formações!$C$11),A1150&gt;=Formações!$C$11),Formações!$B$11,0),IF(AND(ISNUMBER(Formações!$C$12),A1150&gt;=Formações!$C$12),Formações!$B$12,0))</f>
        <v>0</v>
      </c>
      <c r="E1150">
        <v>28</v>
      </c>
      <c r="F1150" s="8">
        <f t="shared" si="17"/>
        <v>0</v>
      </c>
    </row>
    <row r="1151" spans="1:6">
      <c r="A1151" s="1">
        <v>45705</v>
      </c>
      <c r="B1151" s="16">
        <v>45689</v>
      </c>
      <c r="C1151" s="8">
        <f>IFERROR(LOOKUP(2,1/((Vencimentos!$B$8:$B$37&lt;=A1151)*(Vencimentos!$B$8:$B$37&lt;&gt;"")*(Vencimentos!$C$8:$C$37&lt;&gt;"")),Vencimentos!$C$8:$C$37),0)</f>
        <v>0</v>
      </c>
      <c r="D1151" s="10">
        <f>MAX(IF(AND(ISNUMBER(Formações!$C$8),A1151&gt;=Formações!$C$8),Formações!$B$8,0),IF(AND(ISNUMBER(Formações!$C$9),A1151&gt;=Formações!$C$9),Formações!$B$9,0),IF(AND(ISNUMBER(Formações!$C$10),A1151&gt;=Formações!$C$10),Formações!$B$10,0),IF(AND(ISNUMBER(Formações!$C$11),A1151&gt;=Formações!$C$11),Formações!$B$11,0),IF(AND(ISNUMBER(Formações!$C$12),A1151&gt;=Formações!$C$12),Formações!$B$12,0))</f>
        <v>0</v>
      </c>
      <c r="E1151">
        <v>28</v>
      </c>
      <c r="F1151" s="8">
        <f t="shared" si="17"/>
        <v>0</v>
      </c>
    </row>
    <row r="1152" spans="1:6">
      <c r="A1152" s="1">
        <v>45706</v>
      </c>
      <c r="B1152" s="16">
        <v>45689</v>
      </c>
      <c r="C1152" s="8">
        <f>IFERROR(LOOKUP(2,1/((Vencimentos!$B$8:$B$37&lt;=A1152)*(Vencimentos!$B$8:$B$37&lt;&gt;"")*(Vencimentos!$C$8:$C$37&lt;&gt;"")),Vencimentos!$C$8:$C$37),0)</f>
        <v>0</v>
      </c>
      <c r="D1152" s="10">
        <f>MAX(IF(AND(ISNUMBER(Formações!$C$8),A1152&gt;=Formações!$C$8),Formações!$B$8,0),IF(AND(ISNUMBER(Formações!$C$9),A1152&gt;=Formações!$C$9),Formações!$B$9,0),IF(AND(ISNUMBER(Formações!$C$10),A1152&gt;=Formações!$C$10),Formações!$B$10,0),IF(AND(ISNUMBER(Formações!$C$11),A1152&gt;=Formações!$C$11),Formações!$B$11,0),IF(AND(ISNUMBER(Formações!$C$12),A1152&gt;=Formações!$C$12),Formações!$B$12,0))</f>
        <v>0</v>
      </c>
      <c r="E1152">
        <v>28</v>
      </c>
      <c r="F1152" s="8">
        <f t="shared" si="17"/>
        <v>0</v>
      </c>
    </row>
    <row r="1153" spans="1:6">
      <c r="A1153" s="1">
        <v>45707</v>
      </c>
      <c r="B1153" s="16">
        <v>45689</v>
      </c>
      <c r="C1153" s="8">
        <f>IFERROR(LOOKUP(2,1/((Vencimentos!$B$8:$B$37&lt;=A1153)*(Vencimentos!$B$8:$B$37&lt;&gt;"")*(Vencimentos!$C$8:$C$37&lt;&gt;"")),Vencimentos!$C$8:$C$37),0)</f>
        <v>0</v>
      </c>
      <c r="D1153" s="10">
        <f>MAX(IF(AND(ISNUMBER(Formações!$C$8),A1153&gt;=Formações!$C$8),Formações!$B$8,0),IF(AND(ISNUMBER(Formações!$C$9),A1153&gt;=Formações!$C$9),Formações!$B$9,0),IF(AND(ISNUMBER(Formações!$C$10),A1153&gt;=Formações!$C$10),Formações!$B$10,0),IF(AND(ISNUMBER(Formações!$C$11),A1153&gt;=Formações!$C$11),Formações!$B$11,0),IF(AND(ISNUMBER(Formações!$C$12),A1153&gt;=Formações!$C$12),Formações!$B$12,0))</f>
        <v>0</v>
      </c>
      <c r="E1153">
        <v>28</v>
      </c>
      <c r="F1153" s="8">
        <f t="shared" si="17"/>
        <v>0</v>
      </c>
    </row>
    <row r="1154" spans="1:6">
      <c r="A1154" s="1">
        <v>45708</v>
      </c>
      <c r="B1154" s="16">
        <v>45689</v>
      </c>
      <c r="C1154" s="8">
        <f>IFERROR(LOOKUP(2,1/((Vencimentos!$B$8:$B$37&lt;=A1154)*(Vencimentos!$B$8:$B$37&lt;&gt;"")*(Vencimentos!$C$8:$C$37&lt;&gt;"")),Vencimentos!$C$8:$C$37),0)</f>
        <v>0</v>
      </c>
      <c r="D1154" s="10">
        <f>MAX(IF(AND(ISNUMBER(Formações!$C$8),A1154&gt;=Formações!$C$8),Formações!$B$8,0),IF(AND(ISNUMBER(Formações!$C$9),A1154&gt;=Formações!$C$9),Formações!$B$9,0),IF(AND(ISNUMBER(Formações!$C$10),A1154&gt;=Formações!$C$10),Formações!$B$10,0),IF(AND(ISNUMBER(Formações!$C$11),A1154&gt;=Formações!$C$11),Formações!$B$11,0),IF(AND(ISNUMBER(Formações!$C$12),A1154&gt;=Formações!$C$12),Formações!$B$12,0))</f>
        <v>0</v>
      </c>
      <c r="E1154">
        <v>28</v>
      </c>
      <c r="F1154" s="8">
        <f t="shared" si="17"/>
        <v>0</v>
      </c>
    </row>
    <row r="1155" spans="1:6">
      <c r="A1155" s="1">
        <v>45709</v>
      </c>
      <c r="B1155" s="16">
        <v>45689</v>
      </c>
      <c r="C1155" s="8">
        <f>IFERROR(LOOKUP(2,1/((Vencimentos!$B$8:$B$37&lt;=A1155)*(Vencimentos!$B$8:$B$37&lt;&gt;"")*(Vencimentos!$C$8:$C$37&lt;&gt;"")),Vencimentos!$C$8:$C$37),0)</f>
        <v>0</v>
      </c>
      <c r="D1155" s="10">
        <f>MAX(IF(AND(ISNUMBER(Formações!$C$8),A1155&gt;=Formações!$C$8),Formações!$B$8,0),IF(AND(ISNUMBER(Formações!$C$9),A1155&gt;=Formações!$C$9),Formações!$B$9,0),IF(AND(ISNUMBER(Formações!$C$10),A1155&gt;=Formações!$C$10),Formações!$B$10,0),IF(AND(ISNUMBER(Formações!$C$11),A1155&gt;=Formações!$C$11),Formações!$B$11,0),IF(AND(ISNUMBER(Formações!$C$12),A1155&gt;=Formações!$C$12),Formações!$B$12,0))</f>
        <v>0</v>
      </c>
      <c r="E1155">
        <v>28</v>
      </c>
      <c r="F1155" s="8">
        <f t="shared" si="17"/>
        <v>0</v>
      </c>
    </row>
    <row r="1156" spans="1:6">
      <c r="A1156" s="1">
        <v>45710</v>
      </c>
      <c r="B1156" s="16">
        <v>45689</v>
      </c>
      <c r="C1156" s="8">
        <f>IFERROR(LOOKUP(2,1/((Vencimentos!$B$8:$B$37&lt;=A1156)*(Vencimentos!$B$8:$B$37&lt;&gt;"")*(Vencimentos!$C$8:$C$37&lt;&gt;"")),Vencimentos!$C$8:$C$37),0)</f>
        <v>0</v>
      </c>
      <c r="D1156" s="10">
        <f>MAX(IF(AND(ISNUMBER(Formações!$C$8),A1156&gt;=Formações!$C$8),Formações!$B$8,0),IF(AND(ISNUMBER(Formações!$C$9),A1156&gt;=Formações!$C$9),Formações!$B$9,0),IF(AND(ISNUMBER(Formações!$C$10),A1156&gt;=Formações!$C$10),Formações!$B$10,0),IF(AND(ISNUMBER(Formações!$C$11),A1156&gt;=Formações!$C$11),Formações!$B$11,0),IF(AND(ISNUMBER(Formações!$C$12),A1156&gt;=Formações!$C$12),Formações!$B$12,0))</f>
        <v>0</v>
      </c>
      <c r="E1156">
        <v>28</v>
      </c>
      <c r="F1156" s="8">
        <f t="shared" si="17"/>
        <v>0</v>
      </c>
    </row>
    <row r="1157" spans="1:6">
      <c r="A1157" s="1">
        <v>45711</v>
      </c>
      <c r="B1157" s="16">
        <v>45689</v>
      </c>
      <c r="C1157" s="8">
        <f>IFERROR(LOOKUP(2,1/((Vencimentos!$B$8:$B$37&lt;=A1157)*(Vencimentos!$B$8:$B$37&lt;&gt;"")*(Vencimentos!$C$8:$C$37&lt;&gt;"")),Vencimentos!$C$8:$C$37),0)</f>
        <v>0</v>
      </c>
      <c r="D1157" s="10">
        <f>MAX(IF(AND(ISNUMBER(Formações!$C$8),A1157&gt;=Formações!$C$8),Formações!$B$8,0),IF(AND(ISNUMBER(Formações!$C$9),A1157&gt;=Formações!$C$9),Formações!$B$9,0),IF(AND(ISNUMBER(Formações!$C$10),A1157&gt;=Formações!$C$10),Formações!$B$10,0),IF(AND(ISNUMBER(Formações!$C$11),A1157&gt;=Formações!$C$11),Formações!$B$11,0),IF(AND(ISNUMBER(Formações!$C$12),A1157&gt;=Formações!$C$12),Formações!$B$12,0))</f>
        <v>0</v>
      </c>
      <c r="E1157">
        <v>28</v>
      </c>
      <c r="F1157" s="8">
        <f t="shared" si="17"/>
        <v>0</v>
      </c>
    </row>
    <row r="1158" spans="1:6">
      <c r="A1158" s="1">
        <v>45712</v>
      </c>
      <c r="B1158" s="16">
        <v>45689</v>
      </c>
      <c r="C1158" s="8">
        <f>IFERROR(LOOKUP(2,1/((Vencimentos!$B$8:$B$37&lt;=A1158)*(Vencimentos!$B$8:$B$37&lt;&gt;"")*(Vencimentos!$C$8:$C$37&lt;&gt;"")),Vencimentos!$C$8:$C$37),0)</f>
        <v>0</v>
      </c>
      <c r="D1158" s="10">
        <f>MAX(IF(AND(ISNUMBER(Formações!$C$8),A1158&gt;=Formações!$C$8),Formações!$B$8,0),IF(AND(ISNUMBER(Formações!$C$9),A1158&gt;=Formações!$C$9),Formações!$B$9,0),IF(AND(ISNUMBER(Formações!$C$10),A1158&gt;=Formações!$C$10),Formações!$B$10,0),IF(AND(ISNUMBER(Formações!$C$11),A1158&gt;=Formações!$C$11),Formações!$B$11,0),IF(AND(ISNUMBER(Formações!$C$12),A1158&gt;=Formações!$C$12),Formações!$B$12,0))</f>
        <v>0</v>
      </c>
      <c r="E1158">
        <v>28</v>
      </c>
      <c r="F1158" s="8">
        <f t="shared" si="17"/>
        <v>0</v>
      </c>
    </row>
    <row r="1159" spans="1:6">
      <c r="A1159" s="1">
        <v>45713</v>
      </c>
      <c r="B1159" s="16">
        <v>45689</v>
      </c>
      <c r="C1159" s="8">
        <f>IFERROR(LOOKUP(2,1/((Vencimentos!$B$8:$B$37&lt;=A1159)*(Vencimentos!$B$8:$B$37&lt;&gt;"")*(Vencimentos!$C$8:$C$37&lt;&gt;"")),Vencimentos!$C$8:$C$37),0)</f>
        <v>0</v>
      </c>
      <c r="D1159" s="10">
        <f>MAX(IF(AND(ISNUMBER(Formações!$C$8),A1159&gt;=Formações!$C$8),Formações!$B$8,0),IF(AND(ISNUMBER(Formações!$C$9),A1159&gt;=Formações!$C$9),Formações!$B$9,0),IF(AND(ISNUMBER(Formações!$C$10),A1159&gt;=Formações!$C$10),Formações!$B$10,0),IF(AND(ISNUMBER(Formações!$C$11),A1159&gt;=Formações!$C$11),Formações!$B$11,0),IF(AND(ISNUMBER(Formações!$C$12),A1159&gt;=Formações!$C$12),Formações!$B$12,0))</f>
        <v>0</v>
      </c>
      <c r="E1159">
        <v>28</v>
      </c>
      <c r="F1159" s="8">
        <f t="shared" si="17"/>
        <v>0</v>
      </c>
    </row>
    <row r="1160" spans="1:6">
      <c r="A1160" s="1">
        <v>45714</v>
      </c>
      <c r="B1160" s="16">
        <v>45689</v>
      </c>
      <c r="C1160" s="8">
        <f>IFERROR(LOOKUP(2,1/((Vencimentos!$B$8:$B$37&lt;=A1160)*(Vencimentos!$B$8:$B$37&lt;&gt;"")*(Vencimentos!$C$8:$C$37&lt;&gt;"")),Vencimentos!$C$8:$C$37),0)</f>
        <v>0</v>
      </c>
      <c r="D1160" s="10">
        <f>MAX(IF(AND(ISNUMBER(Formações!$C$8),A1160&gt;=Formações!$C$8),Formações!$B$8,0),IF(AND(ISNUMBER(Formações!$C$9),A1160&gt;=Formações!$C$9),Formações!$B$9,0),IF(AND(ISNUMBER(Formações!$C$10),A1160&gt;=Formações!$C$10),Formações!$B$10,0),IF(AND(ISNUMBER(Formações!$C$11),A1160&gt;=Formações!$C$11),Formações!$B$11,0),IF(AND(ISNUMBER(Formações!$C$12),A1160&gt;=Formações!$C$12),Formações!$B$12,0))</f>
        <v>0</v>
      </c>
      <c r="E1160">
        <v>28</v>
      </c>
      <c r="F1160" s="8">
        <f t="shared" ref="F1160:F1223" si="18">IF(OR(C1160&lt;=0,D1160&lt;=0),0,C1160*D1160/E1160)</f>
        <v>0</v>
      </c>
    </row>
    <row r="1161" spans="1:6">
      <c r="A1161" s="1">
        <v>45715</v>
      </c>
      <c r="B1161" s="16">
        <v>45689</v>
      </c>
      <c r="C1161" s="8">
        <f>IFERROR(LOOKUP(2,1/((Vencimentos!$B$8:$B$37&lt;=A1161)*(Vencimentos!$B$8:$B$37&lt;&gt;"")*(Vencimentos!$C$8:$C$37&lt;&gt;"")),Vencimentos!$C$8:$C$37),0)</f>
        <v>0</v>
      </c>
      <c r="D1161" s="10">
        <f>MAX(IF(AND(ISNUMBER(Formações!$C$8),A1161&gt;=Formações!$C$8),Formações!$B$8,0),IF(AND(ISNUMBER(Formações!$C$9),A1161&gt;=Formações!$C$9),Formações!$B$9,0),IF(AND(ISNUMBER(Formações!$C$10),A1161&gt;=Formações!$C$10),Formações!$B$10,0),IF(AND(ISNUMBER(Formações!$C$11),A1161&gt;=Formações!$C$11),Formações!$B$11,0),IF(AND(ISNUMBER(Formações!$C$12),A1161&gt;=Formações!$C$12),Formações!$B$12,0))</f>
        <v>0</v>
      </c>
      <c r="E1161">
        <v>28</v>
      </c>
      <c r="F1161" s="8">
        <f t="shared" si="18"/>
        <v>0</v>
      </c>
    </row>
    <row r="1162" spans="1:6">
      <c r="A1162" s="1">
        <v>45716</v>
      </c>
      <c r="B1162" s="16">
        <v>45689</v>
      </c>
      <c r="C1162" s="8">
        <f>IFERROR(LOOKUP(2,1/((Vencimentos!$B$8:$B$37&lt;=A1162)*(Vencimentos!$B$8:$B$37&lt;&gt;"")*(Vencimentos!$C$8:$C$37&lt;&gt;"")),Vencimentos!$C$8:$C$37),0)</f>
        <v>0</v>
      </c>
      <c r="D1162" s="10">
        <f>MAX(IF(AND(ISNUMBER(Formações!$C$8),A1162&gt;=Formações!$C$8),Formações!$B$8,0),IF(AND(ISNUMBER(Formações!$C$9),A1162&gt;=Formações!$C$9),Formações!$B$9,0),IF(AND(ISNUMBER(Formações!$C$10),A1162&gt;=Formações!$C$10),Formações!$B$10,0),IF(AND(ISNUMBER(Formações!$C$11),A1162&gt;=Formações!$C$11),Formações!$B$11,0),IF(AND(ISNUMBER(Formações!$C$12),A1162&gt;=Formações!$C$12),Formações!$B$12,0))</f>
        <v>0</v>
      </c>
      <c r="E1162">
        <v>28</v>
      </c>
      <c r="F1162" s="8">
        <f t="shared" si="18"/>
        <v>0</v>
      </c>
    </row>
    <row r="1163" spans="1:6">
      <c r="A1163" s="1">
        <v>45717</v>
      </c>
      <c r="B1163" s="16">
        <v>45717</v>
      </c>
      <c r="C1163" s="8">
        <f>IFERROR(LOOKUP(2,1/((Vencimentos!$B$8:$B$37&lt;=A1163)*(Vencimentos!$B$8:$B$37&lt;&gt;"")*(Vencimentos!$C$8:$C$37&lt;&gt;"")),Vencimentos!$C$8:$C$37),0)</f>
        <v>0</v>
      </c>
      <c r="D1163" s="10">
        <f>MAX(IF(AND(ISNUMBER(Formações!$C$8),A1163&gt;=Formações!$C$8),Formações!$B$8,0),IF(AND(ISNUMBER(Formações!$C$9),A1163&gt;=Formações!$C$9),Formações!$B$9,0),IF(AND(ISNUMBER(Formações!$C$10),A1163&gt;=Formações!$C$10),Formações!$B$10,0),IF(AND(ISNUMBER(Formações!$C$11),A1163&gt;=Formações!$C$11),Formações!$B$11,0),IF(AND(ISNUMBER(Formações!$C$12),A1163&gt;=Formações!$C$12),Formações!$B$12,0))</f>
        <v>0</v>
      </c>
      <c r="E1163">
        <v>31</v>
      </c>
      <c r="F1163" s="8">
        <f t="shared" si="18"/>
        <v>0</v>
      </c>
    </row>
    <row r="1164" spans="1:6">
      <c r="A1164" s="1">
        <v>45718</v>
      </c>
      <c r="B1164" s="16">
        <v>45717</v>
      </c>
      <c r="C1164" s="8">
        <f>IFERROR(LOOKUP(2,1/((Vencimentos!$B$8:$B$37&lt;=A1164)*(Vencimentos!$B$8:$B$37&lt;&gt;"")*(Vencimentos!$C$8:$C$37&lt;&gt;"")),Vencimentos!$C$8:$C$37),0)</f>
        <v>0</v>
      </c>
      <c r="D1164" s="10">
        <f>MAX(IF(AND(ISNUMBER(Formações!$C$8),A1164&gt;=Formações!$C$8),Formações!$B$8,0),IF(AND(ISNUMBER(Formações!$C$9),A1164&gt;=Formações!$C$9),Formações!$B$9,0),IF(AND(ISNUMBER(Formações!$C$10),A1164&gt;=Formações!$C$10),Formações!$B$10,0),IF(AND(ISNUMBER(Formações!$C$11),A1164&gt;=Formações!$C$11),Formações!$B$11,0),IF(AND(ISNUMBER(Formações!$C$12),A1164&gt;=Formações!$C$12),Formações!$B$12,0))</f>
        <v>0</v>
      </c>
      <c r="E1164">
        <v>31</v>
      </c>
      <c r="F1164" s="8">
        <f t="shared" si="18"/>
        <v>0</v>
      </c>
    </row>
    <row r="1165" spans="1:6">
      <c r="A1165" s="1">
        <v>45719</v>
      </c>
      <c r="B1165" s="16">
        <v>45717</v>
      </c>
      <c r="C1165" s="8">
        <f>IFERROR(LOOKUP(2,1/((Vencimentos!$B$8:$B$37&lt;=A1165)*(Vencimentos!$B$8:$B$37&lt;&gt;"")*(Vencimentos!$C$8:$C$37&lt;&gt;"")),Vencimentos!$C$8:$C$37),0)</f>
        <v>0</v>
      </c>
      <c r="D1165" s="10">
        <f>MAX(IF(AND(ISNUMBER(Formações!$C$8),A1165&gt;=Formações!$C$8),Formações!$B$8,0),IF(AND(ISNUMBER(Formações!$C$9),A1165&gt;=Formações!$C$9),Formações!$B$9,0),IF(AND(ISNUMBER(Formações!$C$10),A1165&gt;=Formações!$C$10),Formações!$B$10,0),IF(AND(ISNUMBER(Formações!$C$11),A1165&gt;=Formações!$C$11),Formações!$B$11,0),IF(AND(ISNUMBER(Formações!$C$12),A1165&gt;=Formações!$C$12),Formações!$B$12,0))</f>
        <v>0</v>
      </c>
      <c r="E1165">
        <v>31</v>
      </c>
      <c r="F1165" s="8">
        <f t="shared" si="18"/>
        <v>0</v>
      </c>
    </row>
    <row r="1166" spans="1:6">
      <c r="A1166" s="1">
        <v>45720</v>
      </c>
      <c r="B1166" s="16">
        <v>45717</v>
      </c>
      <c r="C1166" s="8">
        <f>IFERROR(LOOKUP(2,1/((Vencimentos!$B$8:$B$37&lt;=A1166)*(Vencimentos!$B$8:$B$37&lt;&gt;"")*(Vencimentos!$C$8:$C$37&lt;&gt;"")),Vencimentos!$C$8:$C$37),0)</f>
        <v>0</v>
      </c>
      <c r="D1166" s="10">
        <f>MAX(IF(AND(ISNUMBER(Formações!$C$8),A1166&gt;=Formações!$C$8),Formações!$B$8,0),IF(AND(ISNUMBER(Formações!$C$9),A1166&gt;=Formações!$C$9),Formações!$B$9,0),IF(AND(ISNUMBER(Formações!$C$10),A1166&gt;=Formações!$C$10),Formações!$B$10,0),IF(AND(ISNUMBER(Formações!$C$11),A1166&gt;=Formações!$C$11),Formações!$B$11,0),IF(AND(ISNUMBER(Formações!$C$12),A1166&gt;=Formações!$C$12),Formações!$B$12,0))</f>
        <v>0</v>
      </c>
      <c r="E1166">
        <v>31</v>
      </c>
      <c r="F1166" s="8">
        <f t="shared" si="18"/>
        <v>0</v>
      </c>
    </row>
    <row r="1167" spans="1:6">
      <c r="A1167" s="1">
        <v>45721</v>
      </c>
      <c r="B1167" s="16">
        <v>45717</v>
      </c>
      <c r="C1167" s="8">
        <f>IFERROR(LOOKUP(2,1/((Vencimentos!$B$8:$B$37&lt;=A1167)*(Vencimentos!$B$8:$B$37&lt;&gt;"")*(Vencimentos!$C$8:$C$37&lt;&gt;"")),Vencimentos!$C$8:$C$37),0)</f>
        <v>0</v>
      </c>
      <c r="D1167" s="10">
        <f>MAX(IF(AND(ISNUMBER(Formações!$C$8),A1167&gt;=Formações!$C$8),Formações!$B$8,0),IF(AND(ISNUMBER(Formações!$C$9),A1167&gt;=Formações!$C$9),Formações!$B$9,0),IF(AND(ISNUMBER(Formações!$C$10),A1167&gt;=Formações!$C$10),Formações!$B$10,0),IF(AND(ISNUMBER(Formações!$C$11),A1167&gt;=Formações!$C$11),Formações!$B$11,0),IF(AND(ISNUMBER(Formações!$C$12),A1167&gt;=Formações!$C$12),Formações!$B$12,0))</f>
        <v>0</v>
      </c>
      <c r="E1167">
        <v>31</v>
      </c>
      <c r="F1167" s="8">
        <f t="shared" si="18"/>
        <v>0</v>
      </c>
    </row>
    <row r="1168" spans="1:6">
      <c r="A1168" s="1">
        <v>45722</v>
      </c>
      <c r="B1168" s="16">
        <v>45717</v>
      </c>
      <c r="C1168" s="8">
        <f>IFERROR(LOOKUP(2,1/((Vencimentos!$B$8:$B$37&lt;=A1168)*(Vencimentos!$B$8:$B$37&lt;&gt;"")*(Vencimentos!$C$8:$C$37&lt;&gt;"")),Vencimentos!$C$8:$C$37),0)</f>
        <v>0</v>
      </c>
      <c r="D1168" s="10">
        <f>MAX(IF(AND(ISNUMBER(Formações!$C$8),A1168&gt;=Formações!$C$8),Formações!$B$8,0),IF(AND(ISNUMBER(Formações!$C$9),A1168&gt;=Formações!$C$9),Formações!$B$9,0),IF(AND(ISNUMBER(Formações!$C$10),A1168&gt;=Formações!$C$10),Formações!$B$10,0),IF(AND(ISNUMBER(Formações!$C$11),A1168&gt;=Formações!$C$11),Formações!$B$11,0),IF(AND(ISNUMBER(Formações!$C$12),A1168&gt;=Formações!$C$12),Formações!$B$12,0))</f>
        <v>0</v>
      </c>
      <c r="E1168">
        <v>31</v>
      </c>
      <c r="F1168" s="8">
        <f t="shared" si="18"/>
        <v>0</v>
      </c>
    </row>
    <row r="1169" spans="1:6">
      <c r="A1169" s="1">
        <v>45723</v>
      </c>
      <c r="B1169" s="16">
        <v>45717</v>
      </c>
      <c r="C1169" s="8">
        <f>IFERROR(LOOKUP(2,1/((Vencimentos!$B$8:$B$37&lt;=A1169)*(Vencimentos!$B$8:$B$37&lt;&gt;"")*(Vencimentos!$C$8:$C$37&lt;&gt;"")),Vencimentos!$C$8:$C$37),0)</f>
        <v>0</v>
      </c>
      <c r="D1169" s="10">
        <f>MAX(IF(AND(ISNUMBER(Formações!$C$8),A1169&gt;=Formações!$C$8),Formações!$B$8,0),IF(AND(ISNUMBER(Formações!$C$9),A1169&gt;=Formações!$C$9),Formações!$B$9,0),IF(AND(ISNUMBER(Formações!$C$10),A1169&gt;=Formações!$C$10),Formações!$B$10,0),IF(AND(ISNUMBER(Formações!$C$11),A1169&gt;=Formações!$C$11),Formações!$B$11,0),IF(AND(ISNUMBER(Formações!$C$12),A1169&gt;=Formações!$C$12),Formações!$B$12,0))</f>
        <v>0</v>
      </c>
      <c r="E1169">
        <v>31</v>
      </c>
      <c r="F1169" s="8">
        <f t="shared" si="18"/>
        <v>0</v>
      </c>
    </row>
    <row r="1170" spans="1:6">
      <c r="A1170" s="1">
        <v>45724</v>
      </c>
      <c r="B1170" s="16">
        <v>45717</v>
      </c>
      <c r="C1170" s="8">
        <f>IFERROR(LOOKUP(2,1/((Vencimentos!$B$8:$B$37&lt;=A1170)*(Vencimentos!$B$8:$B$37&lt;&gt;"")*(Vencimentos!$C$8:$C$37&lt;&gt;"")),Vencimentos!$C$8:$C$37),0)</f>
        <v>0</v>
      </c>
      <c r="D1170" s="10">
        <f>MAX(IF(AND(ISNUMBER(Formações!$C$8),A1170&gt;=Formações!$C$8),Formações!$B$8,0),IF(AND(ISNUMBER(Formações!$C$9),A1170&gt;=Formações!$C$9),Formações!$B$9,0),IF(AND(ISNUMBER(Formações!$C$10),A1170&gt;=Formações!$C$10),Formações!$B$10,0),IF(AND(ISNUMBER(Formações!$C$11),A1170&gt;=Formações!$C$11),Formações!$B$11,0),IF(AND(ISNUMBER(Formações!$C$12),A1170&gt;=Formações!$C$12),Formações!$B$12,0))</f>
        <v>0</v>
      </c>
      <c r="E1170">
        <v>31</v>
      </c>
      <c r="F1170" s="8">
        <f t="shared" si="18"/>
        <v>0</v>
      </c>
    </row>
    <row r="1171" spans="1:6">
      <c r="A1171" s="1">
        <v>45725</v>
      </c>
      <c r="B1171" s="16">
        <v>45717</v>
      </c>
      <c r="C1171" s="8">
        <f>IFERROR(LOOKUP(2,1/((Vencimentos!$B$8:$B$37&lt;=A1171)*(Vencimentos!$B$8:$B$37&lt;&gt;"")*(Vencimentos!$C$8:$C$37&lt;&gt;"")),Vencimentos!$C$8:$C$37),0)</f>
        <v>0</v>
      </c>
      <c r="D1171" s="10">
        <f>MAX(IF(AND(ISNUMBER(Formações!$C$8),A1171&gt;=Formações!$C$8),Formações!$B$8,0),IF(AND(ISNUMBER(Formações!$C$9),A1171&gt;=Formações!$C$9),Formações!$B$9,0),IF(AND(ISNUMBER(Formações!$C$10),A1171&gt;=Formações!$C$10),Formações!$B$10,0),IF(AND(ISNUMBER(Formações!$C$11),A1171&gt;=Formações!$C$11),Formações!$B$11,0),IF(AND(ISNUMBER(Formações!$C$12),A1171&gt;=Formações!$C$12),Formações!$B$12,0))</f>
        <v>0</v>
      </c>
      <c r="E1171">
        <v>31</v>
      </c>
      <c r="F1171" s="8">
        <f t="shared" si="18"/>
        <v>0</v>
      </c>
    </row>
    <row r="1172" spans="1:6">
      <c r="A1172" s="1">
        <v>45726</v>
      </c>
      <c r="B1172" s="16">
        <v>45717</v>
      </c>
      <c r="C1172" s="8">
        <f>IFERROR(LOOKUP(2,1/((Vencimentos!$B$8:$B$37&lt;=A1172)*(Vencimentos!$B$8:$B$37&lt;&gt;"")*(Vencimentos!$C$8:$C$37&lt;&gt;"")),Vencimentos!$C$8:$C$37),0)</f>
        <v>0</v>
      </c>
      <c r="D1172" s="10">
        <f>MAX(IF(AND(ISNUMBER(Formações!$C$8),A1172&gt;=Formações!$C$8),Formações!$B$8,0),IF(AND(ISNUMBER(Formações!$C$9),A1172&gt;=Formações!$C$9),Formações!$B$9,0),IF(AND(ISNUMBER(Formações!$C$10),A1172&gt;=Formações!$C$10),Formações!$B$10,0),IF(AND(ISNUMBER(Formações!$C$11),A1172&gt;=Formações!$C$11),Formações!$B$11,0),IF(AND(ISNUMBER(Formações!$C$12),A1172&gt;=Formações!$C$12),Formações!$B$12,0))</f>
        <v>0</v>
      </c>
      <c r="E1172">
        <v>31</v>
      </c>
      <c r="F1172" s="8">
        <f t="shared" si="18"/>
        <v>0</v>
      </c>
    </row>
    <row r="1173" spans="1:6">
      <c r="A1173" s="1">
        <v>45727</v>
      </c>
      <c r="B1173" s="16">
        <v>45717</v>
      </c>
      <c r="C1173" s="8">
        <f>IFERROR(LOOKUP(2,1/((Vencimentos!$B$8:$B$37&lt;=A1173)*(Vencimentos!$B$8:$B$37&lt;&gt;"")*(Vencimentos!$C$8:$C$37&lt;&gt;"")),Vencimentos!$C$8:$C$37),0)</f>
        <v>0</v>
      </c>
      <c r="D1173" s="10">
        <f>MAX(IF(AND(ISNUMBER(Formações!$C$8),A1173&gt;=Formações!$C$8),Formações!$B$8,0),IF(AND(ISNUMBER(Formações!$C$9),A1173&gt;=Formações!$C$9),Formações!$B$9,0),IF(AND(ISNUMBER(Formações!$C$10),A1173&gt;=Formações!$C$10),Formações!$B$10,0),IF(AND(ISNUMBER(Formações!$C$11),A1173&gt;=Formações!$C$11),Formações!$B$11,0),IF(AND(ISNUMBER(Formações!$C$12),A1173&gt;=Formações!$C$12),Formações!$B$12,0))</f>
        <v>0</v>
      </c>
      <c r="E1173">
        <v>31</v>
      </c>
      <c r="F1173" s="8">
        <f t="shared" si="18"/>
        <v>0</v>
      </c>
    </row>
    <row r="1174" spans="1:6">
      <c r="A1174" s="1">
        <v>45728</v>
      </c>
      <c r="B1174" s="16">
        <v>45717</v>
      </c>
      <c r="C1174" s="8">
        <f>IFERROR(LOOKUP(2,1/((Vencimentos!$B$8:$B$37&lt;=A1174)*(Vencimentos!$B$8:$B$37&lt;&gt;"")*(Vencimentos!$C$8:$C$37&lt;&gt;"")),Vencimentos!$C$8:$C$37),0)</f>
        <v>0</v>
      </c>
      <c r="D1174" s="10">
        <f>MAX(IF(AND(ISNUMBER(Formações!$C$8),A1174&gt;=Formações!$C$8),Formações!$B$8,0),IF(AND(ISNUMBER(Formações!$C$9),A1174&gt;=Formações!$C$9),Formações!$B$9,0),IF(AND(ISNUMBER(Formações!$C$10),A1174&gt;=Formações!$C$10),Formações!$B$10,0),IF(AND(ISNUMBER(Formações!$C$11),A1174&gt;=Formações!$C$11),Formações!$B$11,0),IF(AND(ISNUMBER(Formações!$C$12),A1174&gt;=Formações!$C$12),Formações!$B$12,0))</f>
        <v>0</v>
      </c>
      <c r="E1174">
        <v>31</v>
      </c>
      <c r="F1174" s="8">
        <f t="shared" si="18"/>
        <v>0</v>
      </c>
    </row>
    <row r="1175" spans="1:6">
      <c r="A1175" s="1">
        <v>45729</v>
      </c>
      <c r="B1175" s="16">
        <v>45717</v>
      </c>
      <c r="C1175" s="8">
        <f>IFERROR(LOOKUP(2,1/((Vencimentos!$B$8:$B$37&lt;=A1175)*(Vencimentos!$B$8:$B$37&lt;&gt;"")*(Vencimentos!$C$8:$C$37&lt;&gt;"")),Vencimentos!$C$8:$C$37),0)</f>
        <v>0</v>
      </c>
      <c r="D1175" s="10">
        <f>MAX(IF(AND(ISNUMBER(Formações!$C$8),A1175&gt;=Formações!$C$8),Formações!$B$8,0),IF(AND(ISNUMBER(Formações!$C$9),A1175&gt;=Formações!$C$9),Formações!$B$9,0),IF(AND(ISNUMBER(Formações!$C$10),A1175&gt;=Formações!$C$10),Formações!$B$10,0),IF(AND(ISNUMBER(Formações!$C$11),A1175&gt;=Formações!$C$11),Formações!$B$11,0),IF(AND(ISNUMBER(Formações!$C$12),A1175&gt;=Formações!$C$12),Formações!$B$12,0))</f>
        <v>0</v>
      </c>
      <c r="E1175">
        <v>31</v>
      </c>
      <c r="F1175" s="8">
        <f t="shared" si="18"/>
        <v>0</v>
      </c>
    </row>
    <row r="1176" spans="1:6">
      <c r="A1176" s="1">
        <v>45730</v>
      </c>
      <c r="B1176" s="16">
        <v>45717</v>
      </c>
      <c r="C1176" s="8">
        <f>IFERROR(LOOKUP(2,1/((Vencimentos!$B$8:$B$37&lt;=A1176)*(Vencimentos!$B$8:$B$37&lt;&gt;"")*(Vencimentos!$C$8:$C$37&lt;&gt;"")),Vencimentos!$C$8:$C$37),0)</f>
        <v>0</v>
      </c>
      <c r="D1176" s="10">
        <f>MAX(IF(AND(ISNUMBER(Formações!$C$8),A1176&gt;=Formações!$C$8),Formações!$B$8,0),IF(AND(ISNUMBER(Formações!$C$9),A1176&gt;=Formações!$C$9),Formações!$B$9,0),IF(AND(ISNUMBER(Formações!$C$10),A1176&gt;=Formações!$C$10),Formações!$B$10,0),IF(AND(ISNUMBER(Formações!$C$11),A1176&gt;=Formações!$C$11),Formações!$B$11,0),IF(AND(ISNUMBER(Formações!$C$12),A1176&gt;=Formações!$C$12),Formações!$B$12,0))</f>
        <v>0</v>
      </c>
      <c r="E1176">
        <v>31</v>
      </c>
      <c r="F1176" s="8">
        <f t="shared" si="18"/>
        <v>0</v>
      </c>
    </row>
    <row r="1177" spans="1:6">
      <c r="A1177" s="1">
        <v>45731</v>
      </c>
      <c r="B1177" s="16">
        <v>45717</v>
      </c>
      <c r="C1177" s="8">
        <f>IFERROR(LOOKUP(2,1/((Vencimentos!$B$8:$B$37&lt;=A1177)*(Vencimentos!$B$8:$B$37&lt;&gt;"")*(Vencimentos!$C$8:$C$37&lt;&gt;"")),Vencimentos!$C$8:$C$37),0)</f>
        <v>0</v>
      </c>
      <c r="D1177" s="10">
        <f>MAX(IF(AND(ISNUMBER(Formações!$C$8),A1177&gt;=Formações!$C$8),Formações!$B$8,0),IF(AND(ISNUMBER(Formações!$C$9),A1177&gt;=Formações!$C$9),Formações!$B$9,0),IF(AND(ISNUMBER(Formações!$C$10),A1177&gt;=Formações!$C$10),Formações!$B$10,0),IF(AND(ISNUMBER(Formações!$C$11),A1177&gt;=Formações!$C$11),Formações!$B$11,0),IF(AND(ISNUMBER(Formações!$C$12),A1177&gt;=Formações!$C$12),Formações!$B$12,0))</f>
        <v>0</v>
      </c>
      <c r="E1177">
        <v>31</v>
      </c>
      <c r="F1177" s="8">
        <f t="shared" si="18"/>
        <v>0</v>
      </c>
    </row>
    <row r="1178" spans="1:6">
      <c r="A1178" s="1">
        <v>45732</v>
      </c>
      <c r="B1178" s="16">
        <v>45717</v>
      </c>
      <c r="C1178" s="8">
        <f>IFERROR(LOOKUP(2,1/((Vencimentos!$B$8:$B$37&lt;=A1178)*(Vencimentos!$B$8:$B$37&lt;&gt;"")*(Vencimentos!$C$8:$C$37&lt;&gt;"")),Vencimentos!$C$8:$C$37),0)</f>
        <v>0</v>
      </c>
      <c r="D1178" s="10">
        <f>MAX(IF(AND(ISNUMBER(Formações!$C$8),A1178&gt;=Formações!$C$8),Formações!$B$8,0),IF(AND(ISNUMBER(Formações!$C$9),A1178&gt;=Formações!$C$9),Formações!$B$9,0),IF(AND(ISNUMBER(Formações!$C$10),A1178&gt;=Formações!$C$10),Formações!$B$10,0),IF(AND(ISNUMBER(Formações!$C$11),A1178&gt;=Formações!$C$11),Formações!$B$11,0),IF(AND(ISNUMBER(Formações!$C$12),A1178&gt;=Formações!$C$12),Formações!$B$12,0))</f>
        <v>0</v>
      </c>
      <c r="E1178">
        <v>31</v>
      </c>
      <c r="F1178" s="8">
        <f t="shared" si="18"/>
        <v>0</v>
      </c>
    </row>
    <row r="1179" spans="1:6">
      <c r="A1179" s="1">
        <v>45733</v>
      </c>
      <c r="B1179" s="16">
        <v>45717</v>
      </c>
      <c r="C1179" s="8">
        <f>IFERROR(LOOKUP(2,1/((Vencimentos!$B$8:$B$37&lt;=A1179)*(Vencimentos!$B$8:$B$37&lt;&gt;"")*(Vencimentos!$C$8:$C$37&lt;&gt;"")),Vencimentos!$C$8:$C$37),0)</f>
        <v>0</v>
      </c>
      <c r="D1179" s="10">
        <f>MAX(IF(AND(ISNUMBER(Formações!$C$8),A1179&gt;=Formações!$C$8),Formações!$B$8,0),IF(AND(ISNUMBER(Formações!$C$9),A1179&gt;=Formações!$C$9),Formações!$B$9,0),IF(AND(ISNUMBER(Formações!$C$10),A1179&gt;=Formações!$C$10),Formações!$B$10,0),IF(AND(ISNUMBER(Formações!$C$11),A1179&gt;=Formações!$C$11),Formações!$B$11,0),IF(AND(ISNUMBER(Formações!$C$12),A1179&gt;=Formações!$C$12),Formações!$B$12,0))</f>
        <v>0</v>
      </c>
      <c r="E1179">
        <v>31</v>
      </c>
      <c r="F1179" s="8">
        <f t="shared" si="18"/>
        <v>0</v>
      </c>
    </row>
    <row r="1180" spans="1:6">
      <c r="A1180" s="1">
        <v>45734</v>
      </c>
      <c r="B1180" s="16">
        <v>45717</v>
      </c>
      <c r="C1180" s="8">
        <f>IFERROR(LOOKUP(2,1/((Vencimentos!$B$8:$B$37&lt;=A1180)*(Vencimentos!$B$8:$B$37&lt;&gt;"")*(Vencimentos!$C$8:$C$37&lt;&gt;"")),Vencimentos!$C$8:$C$37),0)</f>
        <v>0</v>
      </c>
      <c r="D1180" s="10">
        <f>MAX(IF(AND(ISNUMBER(Formações!$C$8),A1180&gt;=Formações!$C$8),Formações!$B$8,0),IF(AND(ISNUMBER(Formações!$C$9),A1180&gt;=Formações!$C$9),Formações!$B$9,0),IF(AND(ISNUMBER(Formações!$C$10),A1180&gt;=Formações!$C$10),Formações!$B$10,0),IF(AND(ISNUMBER(Formações!$C$11),A1180&gt;=Formações!$C$11),Formações!$B$11,0),IF(AND(ISNUMBER(Formações!$C$12),A1180&gt;=Formações!$C$12),Formações!$B$12,0))</f>
        <v>0</v>
      </c>
      <c r="E1180">
        <v>31</v>
      </c>
      <c r="F1180" s="8">
        <f t="shared" si="18"/>
        <v>0</v>
      </c>
    </row>
    <row r="1181" spans="1:6">
      <c r="A1181" s="1">
        <v>45735</v>
      </c>
      <c r="B1181" s="16">
        <v>45717</v>
      </c>
      <c r="C1181" s="8">
        <f>IFERROR(LOOKUP(2,1/((Vencimentos!$B$8:$B$37&lt;=A1181)*(Vencimentos!$B$8:$B$37&lt;&gt;"")*(Vencimentos!$C$8:$C$37&lt;&gt;"")),Vencimentos!$C$8:$C$37),0)</f>
        <v>0</v>
      </c>
      <c r="D1181" s="10">
        <f>MAX(IF(AND(ISNUMBER(Formações!$C$8),A1181&gt;=Formações!$C$8),Formações!$B$8,0),IF(AND(ISNUMBER(Formações!$C$9),A1181&gt;=Formações!$C$9),Formações!$B$9,0),IF(AND(ISNUMBER(Formações!$C$10),A1181&gt;=Formações!$C$10),Formações!$B$10,0),IF(AND(ISNUMBER(Formações!$C$11),A1181&gt;=Formações!$C$11),Formações!$B$11,0),IF(AND(ISNUMBER(Formações!$C$12),A1181&gt;=Formações!$C$12),Formações!$B$12,0))</f>
        <v>0</v>
      </c>
      <c r="E1181">
        <v>31</v>
      </c>
      <c r="F1181" s="8">
        <f t="shared" si="18"/>
        <v>0</v>
      </c>
    </row>
    <row r="1182" spans="1:6">
      <c r="A1182" s="1">
        <v>45736</v>
      </c>
      <c r="B1182" s="16">
        <v>45717</v>
      </c>
      <c r="C1182" s="8">
        <f>IFERROR(LOOKUP(2,1/((Vencimentos!$B$8:$B$37&lt;=A1182)*(Vencimentos!$B$8:$B$37&lt;&gt;"")*(Vencimentos!$C$8:$C$37&lt;&gt;"")),Vencimentos!$C$8:$C$37),0)</f>
        <v>0</v>
      </c>
      <c r="D1182" s="10">
        <f>MAX(IF(AND(ISNUMBER(Formações!$C$8),A1182&gt;=Formações!$C$8),Formações!$B$8,0),IF(AND(ISNUMBER(Formações!$C$9),A1182&gt;=Formações!$C$9),Formações!$B$9,0),IF(AND(ISNUMBER(Formações!$C$10),A1182&gt;=Formações!$C$10),Formações!$B$10,0),IF(AND(ISNUMBER(Formações!$C$11),A1182&gt;=Formações!$C$11),Formações!$B$11,0),IF(AND(ISNUMBER(Formações!$C$12),A1182&gt;=Formações!$C$12),Formações!$B$12,0))</f>
        <v>0</v>
      </c>
      <c r="E1182">
        <v>31</v>
      </c>
      <c r="F1182" s="8">
        <f t="shared" si="18"/>
        <v>0</v>
      </c>
    </row>
    <row r="1183" spans="1:6">
      <c r="A1183" s="1">
        <v>45737</v>
      </c>
      <c r="B1183" s="16">
        <v>45717</v>
      </c>
      <c r="C1183" s="8">
        <f>IFERROR(LOOKUP(2,1/((Vencimentos!$B$8:$B$37&lt;=A1183)*(Vencimentos!$B$8:$B$37&lt;&gt;"")*(Vencimentos!$C$8:$C$37&lt;&gt;"")),Vencimentos!$C$8:$C$37),0)</f>
        <v>0</v>
      </c>
      <c r="D1183" s="10">
        <f>MAX(IF(AND(ISNUMBER(Formações!$C$8),A1183&gt;=Formações!$C$8),Formações!$B$8,0),IF(AND(ISNUMBER(Formações!$C$9),A1183&gt;=Formações!$C$9),Formações!$B$9,0),IF(AND(ISNUMBER(Formações!$C$10),A1183&gt;=Formações!$C$10),Formações!$B$10,0),IF(AND(ISNUMBER(Formações!$C$11),A1183&gt;=Formações!$C$11),Formações!$B$11,0),IF(AND(ISNUMBER(Formações!$C$12),A1183&gt;=Formações!$C$12),Formações!$B$12,0))</f>
        <v>0</v>
      </c>
      <c r="E1183">
        <v>31</v>
      </c>
      <c r="F1183" s="8">
        <f t="shared" si="18"/>
        <v>0</v>
      </c>
    </row>
    <row r="1184" spans="1:6">
      <c r="A1184" s="1">
        <v>45738</v>
      </c>
      <c r="B1184" s="16">
        <v>45717</v>
      </c>
      <c r="C1184" s="8">
        <f>IFERROR(LOOKUP(2,1/((Vencimentos!$B$8:$B$37&lt;=A1184)*(Vencimentos!$B$8:$B$37&lt;&gt;"")*(Vencimentos!$C$8:$C$37&lt;&gt;"")),Vencimentos!$C$8:$C$37),0)</f>
        <v>0</v>
      </c>
      <c r="D1184" s="10">
        <f>MAX(IF(AND(ISNUMBER(Formações!$C$8),A1184&gt;=Formações!$C$8),Formações!$B$8,0),IF(AND(ISNUMBER(Formações!$C$9),A1184&gt;=Formações!$C$9),Formações!$B$9,0),IF(AND(ISNUMBER(Formações!$C$10),A1184&gt;=Formações!$C$10),Formações!$B$10,0),IF(AND(ISNUMBER(Formações!$C$11),A1184&gt;=Formações!$C$11),Formações!$B$11,0),IF(AND(ISNUMBER(Formações!$C$12),A1184&gt;=Formações!$C$12),Formações!$B$12,0))</f>
        <v>0</v>
      </c>
      <c r="E1184">
        <v>31</v>
      </c>
      <c r="F1184" s="8">
        <f t="shared" si="18"/>
        <v>0</v>
      </c>
    </row>
    <row r="1185" spans="1:6">
      <c r="A1185" s="1">
        <v>45739</v>
      </c>
      <c r="B1185" s="16">
        <v>45717</v>
      </c>
      <c r="C1185" s="8">
        <f>IFERROR(LOOKUP(2,1/((Vencimentos!$B$8:$B$37&lt;=A1185)*(Vencimentos!$B$8:$B$37&lt;&gt;"")*(Vencimentos!$C$8:$C$37&lt;&gt;"")),Vencimentos!$C$8:$C$37),0)</f>
        <v>0</v>
      </c>
      <c r="D1185" s="10">
        <f>MAX(IF(AND(ISNUMBER(Formações!$C$8),A1185&gt;=Formações!$C$8),Formações!$B$8,0),IF(AND(ISNUMBER(Formações!$C$9),A1185&gt;=Formações!$C$9),Formações!$B$9,0),IF(AND(ISNUMBER(Formações!$C$10),A1185&gt;=Formações!$C$10),Formações!$B$10,0),IF(AND(ISNUMBER(Formações!$C$11),A1185&gt;=Formações!$C$11),Formações!$B$11,0),IF(AND(ISNUMBER(Formações!$C$12),A1185&gt;=Formações!$C$12),Formações!$B$12,0))</f>
        <v>0</v>
      </c>
      <c r="E1185">
        <v>31</v>
      </c>
      <c r="F1185" s="8">
        <f t="shared" si="18"/>
        <v>0</v>
      </c>
    </row>
    <row r="1186" spans="1:6">
      <c r="A1186" s="1">
        <v>45740</v>
      </c>
      <c r="B1186" s="16">
        <v>45717</v>
      </c>
      <c r="C1186" s="8">
        <f>IFERROR(LOOKUP(2,1/((Vencimentos!$B$8:$B$37&lt;=A1186)*(Vencimentos!$B$8:$B$37&lt;&gt;"")*(Vencimentos!$C$8:$C$37&lt;&gt;"")),Vencimentos!$C$8:$C$37),0)</f>
        <v>0</v>
      </c>
      <c r="D1186" s="10">
        <f>MAX(IF(AND(ISNUMBER(Formações!$C$8),A1186&gt;=Formações!$C$8),Formações!$B$8,0),IF(AND(ISNUMBER(Formações!$C$9),A1186&gt;=Formações!$C$9),Formações!$B$9,0),IF(AND(ISNUMBER(Formações!$C$10),A1186&gt;=Formações!$C$10),Formações!$B$10,0),IF(AND(ISNUMBER(Formações!$C$11),A1186&gt;=Formações!$C$11),Formações!$B$11,0),IF(AND(ISNUMBER(Formações!$C$12),A1186&gt;=Formações!$C$12),Formações!$B$12,0))</f>
        <v>0</v>
      </c>
      <c r="E1186">
        <v>31</v>
      </c>
      <c r="F1186" s="8">
        <f t="shared" si="18"/>
        <v>0</v>
      </c>
    </row>
    <row r="1187" spans="1:6">
      <c r="A1187" s="1">
        <v>45741</v>
      </c>
      <c r="B1187" s="16">
        <v>45717</v>
      </c>
      <c r="C1187" s="8">
        <f>IFERROR(LOOKUP(2,1/((Vencimentos!$B$8:$B$37&lt;=A1187)*(Vencimentos!$B$8:$B$37&lt;&gt;"")*(Vencimentos!$C$8:$C$37&lt;&gt;"")),Vencimentos!$C$8:$C$37),0)</f>
        <v>0</v>
      </c>
      <c r="D1187" s="10">
        <f>MAX(IF(AND(ISNUMBER(Formações!$C$8),A1187&gt;=Formações!$C$8),Formações!$B$8,0),IF(AND(ISNUMBER(Formações!$C$9),A1187&gt;=Formações!$C$9),Formações!$B$9,0),IF(AND(ISNUMBER(Formações!$C$10),A1187&gt;=Formações!$C$10),Formações!$B$10,0),IF(AND(ISNUMBER(Formações!$C$11),A1187&gt;=Formações!$C$11),Formações!$B$11,0),IF(AND(ISNUMBER(Formações!$C$12),A1187&gt;=Formações!$C$12),Formações!$B$12,0))</f>
        <v>0</v>
      </c>
      <c r="E1187">
        <v>31</v>
      </c>
      <c r="F1187" s="8">
        <f t="shared" si="18"/>
        <v>0</v>
      </c>
    </row>
    <row r="1188" spans="1:6">
      <c r="A1188" s="1">
        <v>45742</v>
      </c>
      <c r="B1188" s="16">
        <v>45717</v>
      </c>
      <c r="C1188" s="8">
        <f>IFERROR(LOOKUP(2,1/((Vencimentos!$B$8:$B$37&lt;=A1188)*(Vencimentos!$B$8:$B$37&lt;&gt;"")*(Vencimentos!$C$8:$C$37&lt;&gt;"")),Vencimentos!$C$8:$C$37),0)</f>
        <v>0</v>
      </c>
      <c r="D1188" s="10">
        <f>MAX(IF(AND(ISNUMBER(Formações!$C$8),A1188&gt;=Formações!$C$8),Formações!$B$8,0),IF(AND(ISNUMBER(Formações!$C$9),A1188&gt;=Formações!$C$9),Formações!$B$9,0),IF(AND(ISNUMBER(Formações!$C$10),A1188&gt;=Formações!$C$10),Formações!$B$10,0),IF(AND(ISNUMBER(Formações!$C$11),A1188&gt;=Formações!$C$11),Formações!$B$11,0),IF(AND(ISNUMBER(Formações!$C$12),A1188&gt;=Formações!$C$12),Formações!$B$12,0))</f>
        <v>0</v>
      </c>
      <c r="E1188">
        <v>31</v>
      </c>
      <c r="F1188" s="8">
        <f t="shared" si="18"/>
        <v>0</v>
      </c>
    </row>
    <row r="1189" spans="1:6">
      <c r="A1189" s="1">
        <v>45743</v>
      </c>
      <c r="B1189" s="16">
        <v>45717</v>
      </c>
      <c r="C1189" s="8">
        <f>IFERROR(LOOKUP(2,1/((Vencimentos!$B$8:$B$37&lt;=A1189)*(Vencimentos!$B$8:$B$37&lt;&gt;"")*(Vencimentos!$C$8:$C$37&lt;&gt;"")),Vencimentos!$C$8:$C$37),0)</f>
        <v>0</v>
      </c>
      <c r="D1189" s="10">
        <f>MAX(IF(AND(ISNUMBER(Formações!$C$8),A1189&gt;=Formações!$C$8),Formações!$B$8,0),IF(AND(ISNUMBER(Formações!$C$9),A1189&gt;=Formações!$C$9),Formações!$B$9,0),IF(AND(ISNUMBER(Formações!$C$10),A1189&gt;=Formações!$C$10),Formações!$B$10,0),IF(AND(ISNUMBER(Formações!$C$11),A1189&gt;=Formações!$C$11),Formações!$B$11,0),IF(AND(ISNUMBER(Formações!$C$12),A1189&gt;=Formações!$C$12),Formações!$B$12,0))</f>
        <v>0</v>
      </c>
      <c r="E1189">
        <v>31</v>
      </c>
      <c r="F1189" s="8">
        <f t="shared" si="18"/>
        <v>0</v>
      </c>
    </row>
    <row r="1190" spans="1:6">
      <c r="A1190" s="1">
        <v>45744</v>
      </c>
      <c r="B1190" s="16">
        <v>45717</v>
      </c>
      <c r="C1190" s="8">
        <f>IFERROR(LOOKUP(2,1/((Vencimentos!$B$8:$B$37&lt;=A1190)*(Vencimentos!$B$8:$B$37&lt;&gt;"")*(Vencimentos!$C$8:$C$37&lt;&gt;"")),Vencimentos!$C$8:$C$37),0)</f>
        <v>0</v>
      </c>
      <c r="D1190" s="10">
        <f>MAX(IF(AND(ISNUMBER(Formações!$C$8),A1190&gt;=Formações!$C$8),Formações!$B$8,0),IF(AND(ISNUMBER(Formações!$C$9),A1190&gt;=Formações!$C$9),Formações!$B$9,0),IF(AND(ISNUMBER(Formações!$C$10),A1190&gt;=Formações!$C$10),Formações!$B$10,0),IF(AND(ISNUMBER(Formações!$C$11),A1190&gt;=Formações!$C$11),Formações!$B$11,0),IF(AND(ISNUMBER(Formações!$C$12),A1190&gt;=Formações!$C$12),Formações!$B$12,0))</f>
        <v>0</v>
      </c>
      <c r="E1190">
        <v>31</v>
      </c>
      <c r="F1190" s="8">
        <f t="shared" si="18"/>
        <v>0</v>
      </c>
    </row>
    <row r="1191" spans="1:6">
      <c r="A1191" s="1">
        <v>45745</v>
      </c>
      <c r="B1191" s="16">
        <v>45717</v>
      </c>
      <c r="C1191" s="8">
        <f>IFERROR(LOOKUP(2,1/((Vencimentos!$B$8:$B$37&lt;=A1191)*(Vencimentos!$B$8:$B$37&lt;&gt;"")*(Vencimentos!$C$8:$C$37&lt;&gt;"")),Vencimentos!$C$8:$C$37),0)</f>
        <v>0</v>
      </c>
      <c r="D1191" s="10">
        <f>MAX(IF(AND(ISNUMBER(Formações!$C$8),A1191&gt;=Formações!$C$8),Formações!$B$8,0),IF(AND(ISNUMBER(Formações!$C$9),A1191&gt;=Formações!$C$9),Formações!$B$9,0),IF(AND(ISNUMBER(Formações!$C$10),A1191&gt;=Formações!$C$10),Formações!$B$10,0),IF(AND(ISNUMBER(Formações!$C$11),A1191&gt;=Formações!$C$11),Formações!$B$11,0),IF(AND(ISNUMBER(Formações!$C$12),A1191&gt;=Formações!$C$12),Formações!$B$12,0))</f>
        <v>0</v>
      </c>
      <c r="E1191">
        <v>31</v>
      </c>
      <c r="F1191" s="8">
        <f t="shared" si="18"/>
        <v>0</v>
      </c>
    </row>
    <row r="1192" spans="1:6">
      <c r="A1192" s="1">
        <v>45746</v>
      </c>
      <c r="B1192" s="16">
        <v>45717</v>
      </c>
      <c r="C1192" s="8">
        <f>IFERROR(LOOKUP(2,1/((Vencimentos!$B$8:$B$37&lt;=A1192)*(Vencimentos!$B$8:$B$37&lt;&gt;"")*(Vencimentos!$C$8:$C$37&lt;&gt;"")),Vencimentos!$C$8:$C$37),0)</f>
        <v>0</v>
      </c>
      <c r="D1192" s="10">
        <f>MAX(IF(AND(ISNUMBER(Formações!$C$8),A1192&gt;=Formações!$C$8),Formações!$B$8,0),IF(AND(ISNUMBER(Formações!$C$9),A1192&gt;=Formações!$C$9),Formações!$B$9,0),IF(AND(ISNUMBER(Formações!$C$10),A1192&gt;=Formações!$C$10),Formações!$B$10,0),IF(AND(ISNUMBER(Formações!$C$11),A1192&gt;=Formações!$C$11),Formações!$B$11,0),IF(AND(ISNUMBER(Formações!$C$12),A1192&gt;=Formações!$C$12),Formações!$B$12,0))</f>
        <v>0</v>
      </c>
      <c r="E1192">
        <v>31</v>
      </c>
      <c r="F1192" s="8">
        <f t="shared" si="18"/>
        <v>0</v>
      </c>
    </row>
    <row r="1193" spans="1:6">
      <c r="A1193" s="1">
        <v>45747</v>
      </c>
      <c r="B1193" s="16">
        <v>45717</v>
      </c>
      <c r="C1193" s="8">
        <f>IFERROR(LOOKUP(2,1/((Vencimentos!$B$8:$B$37&lt;=A1193)*(Vencimentos!$B$8:$B$37&lt;&gt;"")*(Vencimentos!$C$8:$C$37&lt;&gt;"")),Vencimentos!$C$8:$C$37),0)</f>
        <v>0</v>
      </c>
      <c r="D1193" s="10">
        <f>MAX(IF(AND(ISNUMBER(Formações!$C$8),A1193&gt;=Formações!$C$8),Formações!$B$8,0),IF(AND(ISNUMBER(Formações!$C$9),A1193&gt;=Formações!$C$9),Formações!$B$9,0),IF(AND(ISNUMBER(Formações!$C$10),A1193&gt;=Formações!$C$10),Formações!$B$10,0),IF(AND(ISNUMBER(Formações!$C$11),A1193&gt;=Formações!$C$11),Formações!$B$11,0),IF(AND(ISNUMBER(Formações!$C$12),A1193&gt;=Formações!$C$12),Formações!$B$12,0))</f>
        <v>0</v>
      </c>
      <c r="E1193">
        <v>31</v>
      </c>
      <c r="F1193" s="8">
        <f t="shared" si="18"/>
        <v>0</v>
      </c>
    </row>
    <row r="1194" spans="1:6">
      <c r="A1194" s="1">
        <v>45748</v>
      </c>
      <c r="B1194" s="16">
        <v>45748</v>
      </c>
      <c r="C1194" s="8">
        <f>IFERROR(LOOKUP(2,1/((Vencimentos!$B$8:$B$37&lt;=A1194)*(Vencimentos!$B$8:$B$37&lt;&gt;"")*(Vencimentos!$C$8:$C$37&lt;&gt;"")),Vencimentos!$C$8:$C$37),0)</f>
        <v>0</v>
      </c>
      <c r="D1194" s="10">
        <f>MAX(IF(AND(ISNUMBER(Formações!$C$8),A1194&gt;=Formações!$C$8),Formações!$B$8,0),IF(AND(ISNUMBER(Formações!$C$9),A1194&gt;=Formações!$C$9),Formações!$B$9,0),IF(AND(ISNUMBER(Formações!$C$10),A1194&gt;=Formações!$C$10),Formações!$B$10,0),IF(AND(ISNUMBER(Formações!$C$11),A1194&gt;=Formações!$C$11),Formações!$B$11,0),IF(AND(ISNUMBER(Formações!$C$12),A1194&gt;=Formações!$C$12),Formações!$B$12,0))</f>
        <v>0</v>
      </c>
      <c r="E1194">
        <v>30</v>
      </c>
      <c r="F1194" s="8">
        <f t="shared" si="18"/>
        <v>0</v>
      </c>
    </row>
    <row r="1195" spans="1:6">
      <c r="A1195" s="1">
        <v>45749</v>
      </c>
      <c r="B1195" s="16">
        <v>45748</v>
      </c>
      <c r="C1195" s="8">
        <f>IFERROR(LOOKUP(2,1/((Vencimentos!$B$8:$B$37&lt;=A1195)*(Vencimentos!$B$8:$B$37&lt;&gt;"")*(Vencimentos!$C$8:$C$37&lt;&gt;"")),Vencimentos!$C$8:$C$37),0)</f>
        <v>0</v>
      </c>
      <c r="D1195" s="10">
        <f>MAX(IF(AND(ISNUMBER(Formações!$C$8),A1195&gt;=Formações!$C$8),Formações!$B$8,0),IF(AND(ISNUMBER(Formações!$C$9),A1195&gt;=Formações!$C$9),Formações!$B$9,0),IF(AND(ISNUMBER(Formações!$C$10),A1195&gt;=Formações!$C$10),Formações!$B$10,0),IF(AND(ISNUMBER(Formações!$C$11),A1195&gt;=Formações!$C$11),Formações!$B$11,0),IF(AND(ISNUMBER(Formações!$C$12),A1195&gt;=Formações!$C$12),Formações!$B$12,0))</f>
        <v>0</v>
      </c>
      <c r="E1195">
        <v>30</v>
      </c>
      <c r="F1195" s="8">
        <f t="shared" si="18"/>
        <v>0</v>
      </c>
    </row>
    <row r="1196" spans="1:6">
      <c r="A1196" s="1">
        <v>45750</v>
      </c>
      <c r="B1196" s="16">
        <v>45748</v>
      </c>
      <c r="C1196" s="8">
        <f>IFERROR(LOOKUP(2,1/((Vencimentos!$B$8:$B$37&lt;=A1196)*(Vencimentos!$B$8:$B$37&lt;&gt;"")*(Vencimentos!$C$8:$C$37&lt;&gt;"")),Vencimentos!$C$8:$C$37),0)</f>
        <v>0</v>
      </c>
      <c r="D1196" s="10">
        <f>MAX(IF(AND(ISNUMBER(Formações!$C$8),A1196&gt;=Formações!$C$8),Formações!$B$8,0),IF(AND(ISNUMBER(Formações!$C$9),A1196&gt;=Formações!$C$9),Formações!$B$9,0),IF(AND(ISNUMBER(Formações!$C$10),A1196&gt;=Formações!$C$10),Formações!$B$10,0),IF(AND(ISNUMBER(Formações!$C$11),A1196&gt;=Formações!$C$11),Formações!$B$11,0),IF(AND(ISNUMBER(Formações!$C$12),A1196&gt;=Formações!$C$12),Formações!$B$12,0))</f>
        <v>0</v>
      </c>
      <c r="E1196">
        <v>30</v>
      </c>
      <c r="F1196" s="8">
        <f t="shared" si="18"/>
        <v>0</v>
      </c>
    </row>
    <row r="1197" spans="1:6">
      <c r="A1197" s="1">
        <v>45751</v>
      </c>
      <c r="B1197" s="16">
        <v>45748</v>
      </c>
      <c r="C1197" s="8">
        <f>IFERROR(LOOKUP(2,1/((Vencimentos!$B$8:$B$37&lt;=A1197)*(Vencimentos!$B$8:$B$37&lt;&gt;"")*(Vencimentos!$C$8:$C$37&lt;&gt;"")),Vencimentos!$C$8:$C$37),0)</f>
        <v>0</v>
      </c>
      <c r="D1197" s="10">
        <f>MAX(IF(AND(ISNUMBER(Formações!$C$8),A1197&gt;=Formações!$C$8),Formações!$B$8,0),IF(AND(ISNUMBER(Formações!$C$9),A1197&gt;=Formações!$C$9),Formações!$B$9,0),IF(AND(ISNUMBER(Formações!$C$10),A1197&gt;=Formações!$C$10),Formações!$B$10,0),IF(AND(ISNUMBER(Formações!$C$11),A1197&gt;=Formações!$C$11),Formações!$B$11,0),IF(AND(ISNUMBER(Formações!$C$12),A1197&gt;=Formações!$C$12),Formações!$B$12,0))</f>
        <v>0</v>
      </c>
      <c r="E1197">
        <v>30</v>
      </c>
      <c r="F1197" s="8">
        <f t="shared" si="18"/>
        <v>0</v>
      </c>
    </row>
    <row r="1198" spans="1:6">
      <c r="A1198" s="1">
        <v>45752</v>
      </c>
      <c r="B1198" s="16">
        <v>45748</v>
      </c>
      <c r="C1198" s="8">
        <f>IFERROR(LOOKUP(2,1/((Vencimentos!$B$8:$B$37&lt;=A1198)*(Vencimentos!$B$8:$B$37&lt;&gt;"")*(Vencimentos!$C$8:$C$37&lt;&gt;"")),Vencimentos!$C$8:$C$37),0)</f>
        <v>0</v>
      </c>
      <c r="D1198" s="10">
        <f>MAX(IF(AND(ISNUMBER(Formações!$C$8),A1198&gt;=Formações!$C$8),Formações!$B$8,0),IF(AND(ISNUMBER(Formações!$C$9),A1198&gt;=Formações!$C$9),Formações!$B$9,0),IF(AND(ISNUMBER(Formações!$C$10),A1198&gt;=Formações!$C$10),Formações!$B$10,0),IF(AND(ISNUMBER(Formações!$C$11),A1198&gt;=Formações!$C$11),Formações!$B$11,0),IF(AND(ISNUMBER(Formações!$C$12),A1198&gt;=Formações!$C$12),Formações!$B$12,0))</f>
        <v>0</v>
      </c>
      <c r="E1198">
        <v>30</v>
      </c>
      <c r="F1198" s="8">
        <f t="shared" si="18"/>
        <v>0</v>
      </c>
    </row>
    <row r="1199" spans="1:6">
      <c r="A1199" s="1">
        <v>45753</v>
      </c>
      <c r="B1199" s="16">
        <v>45748</v>
      </c>
      <c r="C1199" s="8">
        <f>IFERROR(LOOKUP(2,1/((Vencimentos!$B$8:$B$37&lt;=A1199)*(Vencimentos!$B$8:$B$37&lt;&gt;"")*(Vencimentos!$C$8:$C$37&lt;&gt;"")),Vencimentos!$C$8:$C$37),0)</f>
        <v>0</v>
      </c>
      <c r="D1199" s="10">
        <f>MAX(IF(AND(ISNUMBER(Formações!$C$8),A1199&gt;=Formações!$C$8),Formações!$B$8,0),IF(AND(ISNUMBER(Formações!$C$9),A1199&gt;=Formações!$C$9),Formações!$B$9,0),IF(AND(ISNUMBER(Formações!$C$10),A1199&gt;=Formações!$C$10),Formações!$B$10,0),IF(AND(ISNUMBER(Formações!$C$11),A1199&gt;=Formações!$C$11),Formações!$B$11,0),IF(AND(ISNUMBER(Formações!$C$12),A1199&gt;=Formações!$C$12),Formações!$B$12,0))</f>
        <v>0</v>
      </c>
      <c r="E1199">
        <v>30</v>
      </c>
      <c r="F1199" s="8">
        <f t="shared" si="18"/>
        <v>0</v>
      </c>
    </row>
    <row r="1200" spans="1:6">
      <c r="A1200" s="1">
        <v>45754</v>
      </c>
      <c r="B1200" s="16">
        <v>45748</v>
      </c>
      <c r="C1200" s="8">
        <f>IFERROR(LOOKUP(2,1/((Vencimentos!$B$8:$B$37&lt;=A1200)*(Vencimentos!$B$8:$B$37&lt;&gt;"")*(Vencimentos!$C$8:$C$37&lt;&gt;"")),Vencimentos!$C$8:$C$37),0)</f>
        <v>0</v>
      </c>
      <c r="D1200" s="10">
        <f>MAX(IF(AND(ISNUMBER(Formações!$C$8),A1200&gt;=Formações!$C$8),Formações!$B$8,0),IF(AND(ISNUMBER(Formações!$C$9),A1200&gt;=Formações!$C$9),Formações!$B$9,0),IF(AND(ISNUMBER(Formações!$C$10),A1200&gt;=Formações!$C$10),Formações!$B$10,0),IF(AND(ISNUMBER(Formações!$C$11),A1200&gt;=Formações!$C$11),Formações!$B$11,0),IF(AND(ISNUMBER(Formações!$C$12),A1200&gt;=Formações!$C$12),Formações!$B$12,0))</f>
        <v>0</v>
      </c>
      <c r="E1200">
        <v>30</v>
      </c>
      <c r="F1200" s="8">
        <f t="shared" si="18"/>
        <v>0</v>
      </c>
    </row>
    <row r="1201" spans="1:6">
      <c r="A1201" s="1">
        <v>45755</v>
      </c>
      <c r="B1201" s="16">
        <v>45748</v>
      </c>
      <c r="C1201" s="8">
        <f>IFERROR(LOOKUP(2,1/((Vencimentos!$B$8:$B$37&lt;=A1201)*(Vencimentos!$B$8:$B$37&lt;&gt;"")*(Vencimentos!$C$8:$C$37&lt;&gt;"")),Vencimentos!$C$8:$C$37),0)</f>
        <v>0</v>
      </c>
      <c r="D1201" s="10">
        <f>MAX(IF(AND(ISNUMBER(Formações!$C$8),A1201&gt;=Formações!$C$8),Formações!$B$8,0),IF(AND(ISNUMBER(Formações!$C$9),A1201&gt;=Formações!$C$9),Formações!$B$9,0),IF(AND(ISNUMBER(Formações!$C$10),A1201&gt;=Formações!$C$10),Formações!$B$10,0),IF(AND(ISNUMBER(Formações!$C$11),A1201&gt;=Formações!$C$11),Formações!$B$11,0),IF(AND(ISNUMBER(Formações!$C$12),A1201&gt;=Formações!$C$12),Formações!$B$12,0))</f>
        <v>0</v>
      </c>
      <c r="E1201">
        <v>30</v>
      </c>
      <c r="F1201" s="8">
        <f t="shared" si="18"/>
        <v>0</v>
      </c>
    </row>
    <row r="1202" spans="1:6">
      <c r="A1202" s="1">
        <v>45756</v>
      </c>
      <c r="B1202" s="16">
        <v>45748</v>
      </c>
      <c r="C1202" s="8">
        <f>IFERROR(LOOKUP(2,1/((Vencimentos!$B$8:$B$37&lt;=A1202)*(Vencimentos!$B$8:$B$37&lt;&gt;"")*(Vencimentos!$C$8:$C$37&lt;&gt;"")),Vencimentos!$C$8:$C$37),0)</f>
        <v>0</v>
      </c>
      <c r="D1202" s="10">
        <f>MAX(IF(AND(ISNUMBER(Formações!$C$8),A1202&gt;=Formações!$C$8),Formações!$B$8,0),IF(AND(ISNUMBER(Formações!$C$9),A1202&gt;=Formações!$C$9),Formações!$B$9,0),IF(AND(ISNUMBER(Formações!$C$10),A1202&gt;=Formações!$C$10),Formações!$B$10,0),IF(AND(ISNUMBER(Formações!$C$11),A1202&gt;=Formações!$C$11),Formações!$B$11,0),IF(AND(ISNUMBER(Formações!$C$12),A1202&gt;=Formações!$C$12),Formações!$B$12,0))</f>
        <v>0</v>
      </c>
      <c r="E1202">
        <v>30</v>
      </c>
      <c r="F1202" s="8">
        <f t="shared" si="18"/>
        <v>0</v>
      </c>
    </row>
    <row r="1203" spans="1:6">
      <c r="A1203" s="1">
        <v>45757</v>
      </c>
      <c r="B1203" s="16">
        <v>45748</v>
      </c>
      <c r="C1203" s="8">
        <f>IFERROR(LOOKUP(2,1/((Vencimentos!$B$8:$B$37&lt;=A1203)*(Vencimentos!$B$8:$B$37&lt;&gt;"")*(Vencimentos!$C$8:$C$37&lt;&gt;"")),Vencimentos!$C$8:$C$37),0)</f>
        <v>0</v>
      </c>
      <c r="D1203" s="10">
        <f>MAX(IF(AND(ISNUMBER(Formações!$C$8),A1203&gt;=Formações!$C$8),Formações!$B$8,0),IF(AND(ISNUMBER(Formações!$C$9),A1203&gt;=Formações!$C$9),Formações!$B$9,0),IF(AND(ISNUMBER(Formações!$C$10),A1203&gt;=Formações!$C$10),Formações!$B$10,0),IF(AND(ISNUMBER(Formações!$C$11),A1203&gt;=Formações!$C$11),Formações!$B$11,0),IF(AND(ISNUMBER(Formações!$C$12),A1203&gt;=Formações!$C$12),Formações!$B$12,0))</f>
        <v>0</v>
      </c>
      <c r="E1203">
        <v>30</v>
      </c>
      <c r="F1203" s="8">
        <f t="shared" si="18"/>
        <v>0</v>
      </c>
    </row>
    <row r="1204" spans="1:6">
      <c r="A1204" s="1">
        <v>45758</v>
      </c>
      <c r="B1204" s="16">
        <v>45748</v>
      </c>
      <c r="C1204" s="8">
        <f>IFERROR(LOOKUP(2,1/((Vencimentos!$B$8:$B$37&lt;=A1204)*(Vencimentos!$B$8:$B$37&lt;&gt;"")*(Vencimentos!$C$8:$C$37&lt;&gt;"")),Vencimentos!$C$8:$C$37),0)</f>
        <v>0</v>
      </c>
      <c r="D1204" s="10">
        <f>MAX(IF(AND(ISNUMBER(Formações!$C$8),A1204&gt;=Formações!$C$8),Formações!$B$8,0),IF(AND(ISNUMBER(Formações!$C$9),A1204&gt;=Formações!$C$9),Formações!$B$9,0),IF(AND(ISNUMBER(Formações!$C$10),A1204&gt;=Formações!$C$10),Formações!$B$10,0),IF(AND(ISNUMBER(Formações!$C$11),A1204&gt;=Formações!$C$11),Formações!$B$11,0),IF(AND(ISNUMBER(Formações!$C$12),A1204&gt;=Formações!$C$12),Formações!$B$12,0))</f>
        <v>0</v>
      </c>
      <c r="E1204">
        <v>30</v>
      </c>
      <c r="F1204" s="8">
        <f t="shared" si="18"/>
        <v>0</v>
      </c>
    </row>
    <row r="1205" spans="1:6">
      <c r="A1205" s="1">
        <v>45759</v>
      </c>
      <c r="B1205" s="16">
        <v>45748</v>
      </c>
      <c r="C1205" s="8">
        <f>IFERROR(LOOKUP(2,1/((Vencimentos!$B$8:$B$37&lt;=A1205)*(Vencimentos!$B$8:$B$37&lt;&gt;"")*(Vencimentos!$C$8:$C$37&lt;&gt;"")),Vencimentos!$C$8:$C$37),0)</f>
        <v>0</v>
      </c>
      <c r="D1205" s="10">
        <f>MAX(IF(AND(ISNUMBER(Formações!$C$8),A1205&gt;=Formações!$C$8),Formações!$B$8,0),IF(AND(ISNUMBER(Formações!$C$9),A1205&gt;=Formações!$C$9),Formações!$B$9,0),IF(AND(ISNUMBER(Formações!$C$10),A1205&gt;=Formações!$C$10),Formações!$B$10,0),IF(AND(ISNUMBER(Formações!$C$11),A1205&gt;=Formações!$C$11),Formações!$B$11,0),IF(AND(ISNUMBER(Formações!$C$12),A1205&gt;=Formações!$C$12),Formações!$B$12,0))</f>
        <v>0</v>
      </c>
      <c r="E1205">
        <v>30</v>
      </c>
      <c r="F1205" s="8">
        <f t="shared" si="18"/>
        <v>0</v>
      </c>
    </row>
    <row r="1206" spans="1:6">
      <c r="A1206" s="1">
        <v>45760</v>
      </c>
      <c r="B1206" s="16">
        <v>45748</v>
      </c>
      <c r="C1206" s="8">
        <f>IFERROR(LOOKUP(2,1/((Vencimentos!$B$8:$B$37&lt;=A1206)*(Vencimentos!$B$8:$B$37&lt;&gt;"")*(Vencimentos!$C$8:$C$37&lt;&gt;"")),Vencimentos!$C$8:$C$37),0)</f>
        <v>0</v>
      </c>
      <c r="D1206" s="10">
        <f>MAX(IF(AND(ISNUMBER(Formações!$C$8),A1206&gt;=Formações!$C$8),Formações!$B$8,0),IF(AND(ISNUMBER(Formações!$C$9),A1206&gt;=Formações!$C$9),Formações!$B$9,0),IF(AND(ISNUMBER(Formações!$C$10),A1206&gt;=Formações!$C$10),Formações!$B$10,0),IF(AND(ISNUMBER(Formações!$C$11),A1206&gt;=Formações!$C$11),Formações!$B$11,0),IF(AND(ISNUMBER(Formações!$C$12),A1206&gt;=Formações!$C$12),Formações!$B$12,0))</f>
        <v>0</v>
      </c>
      <c r="E1206">
        <v>30</v>
      </c>
      <c r="F1206" s="8">
        <f t="shared" si="18"/>
        <v>0</v>
      </c>
    </row>
    <row r="1207" spans="1:6">
      <c r="A1207" s="1">
        <v>45761</v>
      </c>
      <c r="B1207" s="16">
        <v>45748</v>
      </c>
      <c r="C1207" s="8">
        <f>IFERROR(LOOKUP(2,1/((Vencimentos!$B$8:$B$37&lt;=A1207)*(Vencimentos!$B$8:$B$37&lt;&gt;"")*(Vencimentos!$C$8:$C$37&lt;&gt;"")),Vencimentos!$C$8:$C$37),0)</f>
        <v>0</v>
      </c>
      <c r="D1207" s="10">
        <f>MAX(IF(AND(ISNUMBER(Formações!$C$8),A1207&gt;=Formações!$C$8),Formações!$B$8,0),IF(AND(ISNUMBER(Formações!$C$9),A1207&gt;=Formações!$C$9),Formações!$B$9,0),IF(AND(ISNUMBER(Formações!$C$10),A1207&gt;=Formações!$C$10),Formações!$B$10,0),IF(AND(ISNUMBER(Formações!$C$11),A1207&gt;=Formações!$C$11),Formações!$B$11,0),IF(AND(ISNUMBER(Formações!$C$12),A1207&gt;=Formações!$C$12),Formações!$B$12,0))</f>
        <v>0</v>
      </c>
      <c r="E1207">
        <v>30</v>
      </c>
      <c r="F1207" s="8">
        <f t="shared" si="18"/>
        <v>0</v>
      </c>
    </row>
    <row r="1208" spans="1:6">
      <c r="A1208" s="1">
        <v>45762</v>
      </c>
      <c r="B1208" s="16">
        <v>45748</v>
      </c>
      <c r="C1208" s="8">
        <f>IFERROR(LOOKUP(2,1/((Vencimentos!$B$8:$B$37&lt;=A1208)*(Vencimentos!$B$8:$B$37&lt;&gt;"")*(Vencimentos!$C$8:$C$37&lt;&gt;"")),Vencimentos!$C$8:$C$37),0)</f>
        <v>0</v>
      </c>
      <c r="D1208" s="10">
        <f>MAX(IF(AND(ISNUMBER(Formações!$C$8),A1208&gt;=Formações!$C$8),Formações!$B$8,0),IF(AND(ISNUMBER(Formações!$C$9),A1208&gt;=Formações!$C$9),Formações!$B$9,0),IF(AND(ISNUMBER(Formações!$C$10),A1208&gt;=Formações!$C$10),Formações!$B$10,0),IF(AND(ISNUMBER(Formações!$C$11),A1208&gt;=Formações!$C$11),Formações!$B$11,0),IF(AND(ISNUMBER(Formações!$C$12),A1208&gt;=Formações!$C$12),Formações!$B$12,0))</f>
        <v>0</v>
      </c>
      <c r="E1208">
        <v>30</v>
      </c>
      <c r="F1208" s="8">
        <f t="shared" si="18"/>
        <v>0</v>
      </c>
    </row>
    <row r="1209" spans="1:6">
      <c r="A1209" s="1">
        <v>45763</v>
      </c>
      <c r="B1209" s="16">
        <v>45748</v>
      </c>
      <c r="C1209" s="8">
        <f>IFERROR(LOOKUP(2,1/((Vencimentos!$B$8:$B$37&lt;=A1209)*(Vencimentos!$B$8:$B$37&lt;&gt;"")*(Vencimentos!$C$8:$C$37&lt;&gt;"")),Vencimentos!$C$8:$C$37),0)</f>
        <v>0</v>
      </c>
      <c r="D1209" s="10">
        <f>MAX(IF(AND(ISNUMBER(Formações!$C$8),A1209&gt;=Formações!$C$8),Formações!$B$8,0),IF(AND(ISNUMBER(Formações!$C$9),A1209&gt;=Formações!$C$9),Formações!$B$9,0),IF(AND(ISNUMBER(Formações!$C$10),A1209&gt;=Formações!$C$10),Formações!$B$10,0),IF(AND(ISNUMBER(Formações!$C$11),A1209&gt;=Formações!$C$11),Formações!$B$11,0),IF(AND(ISNUMBER(Formações!$C$12),A1209&gt;=Formações!$C$12),Formações!$B$12,0))</f>
        <v>0</v>
      </c>
      <c r="E1209">
        <v>30</v>
      </c>
      <c r="F1209" s="8">
        <f t="shared" si="18"/>
        <v>0</v>
      </c>
    </row>
    <row r="1210" spans="1:6">
      <c r="A1210" s="1">
        <v>45764</v>
      </c>
      <c r="B1210" s="16">
        <v>45748</v>
      </c>
      <c r="C1210" s="8">
        <f>IFERROR(LOOKUP(2,1/((Vencimentos!$B$8:$B$37&lt;=A1210)*(Vencimentos!$B$8:$B$37&lt;&gt;"")*(Vencimentos!$C$8:$C$37&lt;&gt;"")),Vencimentos!$C$8:$C$37),0)</f>
        <v>0</v>
      </c>
      <c r="D1210" s="10">
        <f>MAX(IF(AND(ISNUMBER(Formações!$C$8),A1210&gt;=Formações!$C$8),Formações!$B$8,0),IF(AND(ISNUMBER(Formações!$C$9),A1210&gt;=Formações!$C$9),Formações!$B$9,0),IF(AND(ISNUMBER(Formações!$C$10),A1210&gt;=Formações!$C$10),Formações!$B$10,0),IF(AND(ISNUMBER(Formações!$C$11),A1210&gt;=Formações!$C$11),Formações!$B$11,0),IF(AND(ISNUMBER(Formações!$C$12),A1210&gt;=Formações!$C$12),Formações!$B$12,0))</f>
        <v>0</v>
      </c>
      <c r="E1210">
        <v>30</v>
      </c>
      <c r="F1210" s="8">
        <f t="shared" si="18"/>
        <v>0</v>
      </c>
    </row>
    <row r="1211" spans="1:6">
      <c r="A1211" s="1">
        <v>45765</v>
      </c>
      <c r="B1211" s="16">
        <v>45748</v>
      </c>
      <c r="C1211" s="8">
        <f>IFERROR(LOOKUP(2,1/((Vencimentos!$B$8:$B$37&lt;=A1211)*(Vencimentos!$B$8:$B$37&lt;&gt;"")*(Vencimentos!$C$8:$C$37&lt;&gt;"")),Vencimentos!$C$8:$C$37),0)</f>
        <v>0</v>
      </c>
      <c r="D1211" s="10">
        <f>MAX(IF(AND(ISNUMBER(Formações!$C$8),A1211&gt;=Formações!$C$8),Formações!$B$8,0),IF(AND(ISNUMBER(Formações!$C$9),A1211&gt;=Formações!$C$9),Formações!$B$9,0),IF(AND(ISNUMBER(Formações!$C$10),A1211&gt;=Formações!$C$10),Formações!$B$10,0),IF(AND(ISNUMBER(Formações!$C$11),A1211&gt;=Formações!$C$11),Formações!$B$11,0),IF(AND(ISNUMBER(Formações!$C$12),A1211&gt;=Formações!$C$12),Formações!$B$12,0))</f>
        <v>0</v>
      </c>
      <c r="E1211">
        <v>30</v>
      </c>
      <c r="F1211" s="8">
        <f t="shared" si="18"/>
        <v>0</v>
      </c>
    </row>
    <row r="1212" spans="1:6">
      <c r="A1212" s="1">
        <v>45766</v>
      </c>
      <c r="B1212" s="16">
        <v>45748</v>
      </c>
      <c r="C1212" s="8">
        <f>IFERROR(LOOKUP(2,1/((Vencimentos!$B$8:$B$37&lt;=A1212)*(Vencimentos!$B$8:$B$37&lt;&gt;"")*(Vencimentos!$C$8:$C$37&lt;&gt;"")),Vencimentos!$C$8:$C$37),0)</f>
        <v>0</v>
      </c>
      <c r="D1212" s="10">
        <f>MAX(IF(AND(ISNUMBER(Formações!$C$8),A1212&gt;=Formações!$C$8),Formações!$B$8,0),IF(AND(ISNUMBER(Formações!$C$9),A1212&gt;=Formações!$C$9),Formações!$B$9,0),IF(AND(ISNUMBER(Formações!$C$10),A1212&gt;=Formações!$C$10),Formações!$B$10,0),IF(AND(ISNUMBER(Formações!$C$11),A1212&gt;=Formações!$C$11),Formações!$B$11,0),IF(AND(ISNUMBER(Formações!$C$12),A1212&gt;=Formações!$C$12),Formações!$B$12,0))</f>
        <v>0</v>
      </c>
      <c r="E1212">
        <v>30</v>
      </c>
      <c r="F1212" s="8">
        <f t="shared" si="18"/>
        <v>0</v>
      </c>
    </row>
    <row r="1213" spans="1:6">
      <c r="A1213" s="1">
        <v>45767</v>
      </c>
      <c r="B1213" s="16">
        <v>45748</v>
      </c>
      <c r="C1213" s="8">
        <f>IFERROR(LOOKUP(2,1/((Vencimentos!$B$8:$B$37&lt;=A1213)*(Vencimentos!$B$8:$B$37&lt;&gt;"")*(Vencimentos!$C$8:$C$37&lt;&gt;"")),Vencimentos!$C$8:$C$37),0)</f>
        <v>0</v>
      </c>
      <c r="D1213" s="10">
        <f>MAX(IF(AND(ISNUMBER(Formações!$C$8),A1213&gt;=Formações!$C$8),Formações!$B$8,0),IF(AND(ISNUMBER(Formações!$C$9),A1213&gt;=Formações!$C$9),Formações!$B$9,0),IF(AND(ISNUMBER(Formações!$C$10),A1213&gt;=Formações!$C$10),Formações!$B$10,0),IF(AND(ISNUMBER(Formações!$C$11),A1213&gt;=Formações!$C$11),Formações!$B$11,0),IF(AND(ISNUMBER(Formações!$C$12),A1213&gt;=Formações!$C$12),Formações!$B$12,0))</f>
        <v>0</v>
      </c>
      <c r="E1213">
        <v>30</v>
      </c>
      <c r="F1213" s="8">
        <f t="shared" si="18"/>
        <v>0</v>
      </c>
    </row>
    <row r="1214" spans="1:6">
      <c r="A1214" s="1">
        <v>45768</v>
      </c>
      <c r="B1214" s="16">
        <v>45748</v>
      </c>
      <c r="C1214" s="8">
        <f>IFERROR(LOOKUP(2,1/((Vencimentos!$B$8:$B$37&lt;=A1214)*(Vencimentos!$B$8:$B$37&lt;&gt;"")*(Vencimentos!$C$8:$C$37&lt;&gt;"")),Vencimentos!$C$8:$C$37),0)</f>
        <v>0</v>
      </c>
      <c r="D1214" s="10">
        <f>MAX(IF(AND(ISNUMBER(Formações!$C$8),A1214&gt;=Formações!$C$8),Formações!$B$8,0),IF(AND(ISNUMBER(Formações!$C$9),A1214&gt;=Formações!$C$9),Formações!$B$9,0),IF(AND(ISNUMBER(Formações!$C$10),A1214&gt;=Formações!$C$10),Formações!$B$10,0),IF(AND(ISNUMBER(Formações!$C$11),A1214&gt;=Formações!$C$11),Formações!$B$11,0),IF(AND(ISNUMBER(Formações!$C$12),A1214&gt;=Formações!$C$12),Formações!$B$12,0))</f>
        <v>0</v>
      </c>
      <c r="E1214">
        <v>30</v>
      </c>
      <c r="F1214" s="8">
        <f t="shared" si="18"/>
        <v>0</v>
      </c>
    </row>
    <row r="1215" spans="1:6">
      <c r="A1215" s="1">
        <v>45769</v>
      </c>
      <c r="B1215" s="16">
        <v>45748</v>
      </c>
      <c r="C1215" s="8">
        <f>IFERROR(LOOKUP(2,1/((Vencimentos!$B$8:$B$37&lt;=A1215)*(Vencimentos!$B$8:$B$37&lt;&gt;"")*(Vencimentos!$C$8:$C$37&lt;&gt;"")),Vencimentos!$C$8:$C$37),0)</f>
        <v>0</v>
      </c>
      <c r="D1215" s="10">
        <f>MAX(IF(AND(ISNUMBER(Formações!$C$8),A1215&gt;=Formações!$C$8),Formações!$B$8,0),IF(AND(ISNUMBER(Formações!$C$9),A1215&gt;=Formações!$C$9),Formações!$B$9,0),IF(AND(ISNUMBER(Formações!$C$10),A1215&gt;=Formações!$C$10),Formações!$B$10,0),IF(AND(ISNUMBER(Formações!$C$11),A1215&gt;=Formações!$C$11),Formações!$B$11,0),IF(AND(ISNUMBER(Formações!$C$12),A1215&gt;=Formações!$C$12),Formações!$B$12,0))</f>
        <v>0</v>
      </c>
      <c r="E1215">
        <v>30</v>
      </c>
      <c r="F1215" s="8">
        <f t="shared" si="18"/>
        <v>0</v>
      </c>
    </row>
    <row r="1216" spans="1:6">
      <c r="A1216" s="1">
        <v>45770</v>
      </c>
      <c r="B1216" s="16">
        <v>45748</v>
      </c>
      <c r="C1216" s="8">
        <f>IFERROR(LOOKUP(2,1/((Vencimentos!$B$8:$B$37&lt;=A1216)*(Vencimentos!$B$8:$B$37&lt;&gt;"")*(Vencimentos!$C$8:$C$37&lt;&gt;"")),Vencimentos!$C$8:$C$37),0)</f>
        <v>0</v>
      </c>
      <c r="D1216" s="10">
        <f>MAX(IF(AND(ISNUMBER(Formações!$C$8),A1216&gt;=Formações!$C$8),Formações!$B$8,0),IF(AND(ISNUMBER(Formações!$C$9),A1216&gt;=Formações!$C$9),Formações!$B$9,0),IF(AND(ISNUMBER(Formações!$C$10),A1216&gt;=Formações!$C$10),Formações!$B$10,0),IF(AND(ISNUMBER(Formações!$C$11),A1216&gt;=Formações!$C$11),Formações!$B$11,0),IF(AND(ISNUMBER(Formações!$C$12),A1216&gt;=Formações!$C$12),Formações!$B$12,0))</f>
        <v>0</v>
      </c>
      <c r="E1216">
        <v>30</v>
      </c>
      <c r="F1216" s="8">
        <f t="shared" si="18"/>
        <v>0</v>
      </c>
    </row>
    <row r="1217" spans="1:6">
      <c r="A1217" s="1">
        <v>45771</v>
      </c>
      <c r="B1217" s="16">
        <v>45748</v>
      </c>
      <c r="C1217" s="8">
        <f>IFERROR(LOOKUP(2,1/((Vencimentos!$B$8:$B$37&lt;=A1217)*(Vencimentos!$B$8:$B$37&lt;&gt;"")*(Vencimentos!$C$8:$C$37&lt;&gt;"")),Vencimentos!$C$8:$C$37),0)</f>
        <v>0</v>
      </c>
      <c r="D1217" s="10">
        <f>MAX(IF(AND(ISNUMBER(Formações!$C$8),A1217&gt;=Formações!$C$8),Formações!$B$8,0),IF(AND(ISNUMBER(Formações!$C$9),A1217&gt;=Formações!$C$9),Formações!$B$9,0),IF(AND(ISNUMBER(Formações!$C$10),A1217&gt;=Formações!$C$10),Formações!$B$10,0),IF(AND(ISNUMBER(Formações!$C$11),A1217&gt;=Formações!$C$11),Formações!$B$11,0),IF(AND(ISNUMBER(Formações!$C$12),A1217&gt;=Formações!$C$12),Formações!$B$12,0))</f>
        <v>0</v>
      </c>
      <c r="E1217">
        <v>30</v>
      </c>
      <c r="F1217" s="8">
        <f t="shared" si="18"/>
        <v>0</v>
      </c>
    </row>
    <row r="1218" spans="1:6">
      <c r="A1218" s="1">
        <v>45772</v>
      </c>
      <c r="B1218" s="16">
        <v>45748</v>
      </c>
      <c r="C1218" s="8">
        <f>IFERROR(LOOKUP(2,1/((Vencimentos!$B$8:$B$37&lt;=A1218)*(Vencimentos!$B$8:$B$37&lt;&gt;"")*(Vencimentos!$C$8:$C$37&lt;&gt;"")),Vencimentos!$C$8:$C$37),0)</f>
        <v>0</v>
      </c>
      <c r="D1218" s="10">
        <f>MAX(IF(AND(ISNUMBER(Formações!$C$8),A1218&gt;=Formações!$C$8),Formações!$B$8,0),IF(AND(ISNUMBER(Formações!$C$9),A1218&gt;=Formações!$C$9),Formações!$B$9,0),IF(AND(ISNUMBER(Formações!$C$10),A1218&gt;=Formações!$C$10),Formações!$B$10,0),IF(AND(ISNUMBER(Formações!$C$11),A1218&gt;=Formações!$C$11),Formações!$B$11,0),IF(AND(ISNUMBER(Formações!$C$12),A1218&gt;=Formações!$C$12),Formações!$B$12,0))</f>
        <v>0</v>
      </c>
      <c r="E1218">
        <v>30</v>
      </c>
      <c r="F1218" s="8">
        <f t="shared" si="18"/>
        <v>0</v>
      </c>
    </row>
    <row r="1219" spans="1:6">
      <c r="A1219" s="1">
        <v>45773</v>
      </c>
      <c r="B1219" s="16">
        <v>45748</v>
      </c>
      <c r="C1219" s="8">
        <f>IFERROR(LOOKUP(2,1/((Vencimentos!$B$8:$B$37&lt;=A1219)*(Vencimentos!$B$8:$B$37&lt;&gt;"")*(Vencimentos!$C$8:$C$37&lt;&gt;"")),Vencimentos!$C$8:$C$37),0)</f>
        <v>0</v>
      </c>
      <c r="D1219" s="10">
        <f>MAX(IF(AND(ISNUMBER(Formações!$C$8),A1219&gt;=Formações!$C$8),Formações!$B$8,0),IF(AND(ISNUMBER(Formações!$C$9),A1219&gt;=Formações!$C$9),Formações!$B$9,0),IF(AND(ISNUMBER(Formações!$C$10),A1219&gt;=Formações!$C$10),Formações!$B$10,0),IF(AND(ISNUMBER(Formações!$C$11),A1219&gt;=Formações!$C$11),Formações!$B$11,0),IF(AND(ISNUMBER(Formações!$C$12),A1219&gt;=Formações!$C$12),Formações!$B$12,0))</f>
        <v>0</v>
      </c>
      <c r="E1219">
        <v>30</v>
      </c>
      <c r="F1219" s="8">
        <f t="shared" si="18"/>
        <v>0</v>
      </c>
    </row>
    <row r="1220" spans="1:6">
      <c r="A1220" s="1">
        <v>45774</v>
      </c>
      <c r="B1220" s="16">
        <v>45748</v>
      </c>
      <c r="C1220" s="8">
        <f>IFERROR(LOOKUP(2,1/((Vencimentos!$B$8:$B$37&lt;=A1220)*(Vencimentos!$B$8:$B$37&lt;&gt;"")*(Vencimentos!$C$8:$C$37&lt;&gt;"")),Vencimentos!$C$8:$C$37),0)</f>
        <v>0</v>
      </c>
      <c r="D1220" s="10">
        <f>MAX(IF(AND(ISNUMBER(Formações!$C$8),A1220&gt;=Formações!$C$8),Formações!$B$8,0),IF(AND(ISNUMBER(Formações!$C$9),A1220&gt;=Formações!$C$9),Formações!$B$9,0),IF(AND(ISNUMBER(Formações!$C$10),A1220&gt;=Formações!$C$10),Formações!$B$10,0),IF(AND(ISNUMBER(Formações!$C$11),A1220&gt;=Formações!$C$11),Formações!$B$11,0),IF(AND(ISNUMBER(Formações!$C$12),A1220&gt;=Formações!$C$12),Formações!$B$12,0))</f>
        <v>0</v>
      </c>
      <c r="E1220">
        <v>30</v>
      </c>
      <c r="F1220" s="8">
        <f t="shared" si="18"/>
        <v>0</v>
      </c>
    </row>
    <row r="1221" spans="1:6">
      <c r="A1221" s="1">
        <v>45775</v>
      </c>
      <c r="B1221" s="16">
        <v>45748</v>
      </c>
      <c r="C1221" s="8">
        <f>IFERROR(LOOKUP(2,1/((Vencimentos!$B$8:$B$37&lt;=A1221)*(Vencimentos!$B$8:$B$37&lt;&gt;"")*(Vencimentos!$C$8:$C$37&lt;&gt;"")),Vencimentos!$C$8:$C$37),0)</f>
        <v>0</v>
      </c>
      <c r="D1221" s="10">
        <f>MAX(IF(AND(ISNUMBER(Formações!$C$8),A1221&gt;=Formações!$C$8),Formações!$B$8,0),IF(AND(ISNUMBER(Formações!$C$9),A1221&gt;=Formações!$C$9),Formações!$B$9,0),IF(AND(ISNUMBER(Formações!$C$10),A1221&gt;=Formações!$C$10),Formações!$B$10,0),IF(AND(ISNUMBER(Formações!$C$11),A1221&gt;=Formações!$C$11),Formações!$B$11,0),IF(AND(ISNUMBER(Formações!$C$12),A1221&gt;=Formações!$C$12),Formações!$B$12,0))</f>
        <v>0</v>
      </c>
      <c r="E1221">
        <v>30</v>
      </c>
      <c r="F1221" s="8">
        <f t="shared" si="18"/>
        <v>0</v>
      </c>
    </row>
    <row r="1222" spans="1:6">
      <c r="A1222" s="1">
        <v>45776</v>
      </c>
      <c r="B1222" s="16">
        <v>45748</v>
      </c>
      <c r="C1222" s="8">
        <f>IFERROR(LOOKUP(2,1/((Vencimentos!$B$8:$B$37&lt;=A1222)*(Vencimentos!$B$8:$B$37&lt;&gt;"")*(Vencimentos!$C$8:$C$37&lt;&gt;"")),Vencimentos!$C$8:$C$37),0)</f>
        <v>0</v>
      </c>
      <c r="D1222" s="10">
        <f>MAX(IF(AND(ISNUMBER(Formações!$C$8),A1222&gt;=Formações!$C$8),Formações!$B$8,0),IF(AND(ISNUMBER(Formações!$C$9),A1222&gt;=Formações!$C$9),Formações!$B$9,0),IF(AND(ISNUMBER(Formações!$C$10),A1222&gt;=Formações!$C$10),Formações!$B$10,0),IF(AND(ISNUMBER(Formações!$C$11),A1222&gt;=Formações!$C$11),Formações!$B$11,0),IF(AND(ISNUMBER(Formações!$C$12),A1222&gt;=Formações!$C$12),Formações!$B$12,0))</f>
        <v>0</v>
      </c>
      <c r="E1222">
        <v>30</v>
      </c>
      <c r="F1222" s="8">
        <f t="shared" si="18"/>
        <v>0</v>
      </c>
    </row>
    <row r="1223" spans="1:6">
      <c r="A1223" s="1">
        <v>45777</v>
      </c>
      <c r="B1223" s="16">
        <v>45748</v>
      </c>
      <c r="C1223" s="8">
        <f>IFERROR(LOOKUP(2,1/((Vencimentos!$B$8:$B$37&lt;=A1223)*(Vencimentos!$B$8:$B$37&lt;&gt;"")*(Vencimentos!$C$8:$C$37&lt;&gt;"")),Vencimentos!$C$8:$C$37),0)</f>
        <v>0</v>
      </c>
      <c r="D1223" s="10">
        <f>MAX(IF(AND(ISNUMBER(Formações!$C$8),A1223&gt;=Formações!$C$8),Formações!$B$8,0),IF(AND(ISNUMBER(Formações!$C$9),A1223&gt;=Formações!$C$9),Formações!$B$9,0),IF(AND(ISNUMBER(Formações!$C$10),A1223&gt;=Formações!$C$10),Formações!$B$10,0),IF(AND(ISNUMBER(Formações!$C$11),A1223&gt;=Formações!$C$11),Formações!$B$11,0),IF(AND(ISNUMBER(Formações!$C$12),A1223&gt;=Formações!$C$12),Formações!$B$12,0))</f>
        <v>0</v>
      </c>
      <c r="E1223">
        <v>30</v>
      </c>
      <c r="F1223" s="8">
        <f t="shared" si="18"/>
        <v>0</v>
      </c>
    </row>
    <row r="1224" spans="1:6">
      <c r="A1224" s="1">
        <v>45778</v>
      </c>
      <c r="B1224" s="16">
        <v>45778</v>
      </c>
      <c r="C1224" s="8">
        <f>IFERROR(LOOKUP(2,1/((Vencimentos!$B$8:$B$37&lt;=A1224)*(Vencimentos!$B$8:$B$37&lt;&gt;"")*(Vencimentos!$C$8:$C$37&lt;&gt;"")),Vencimentos!$C$8:$C$37),0)</f>
        <v>0</v>
      </c>
      <c r="D1224" s="10">
        <f>MAX(IF(AND(ISNUMBER(Formações!$C$8),A1224&gt;=Formações!$C$8),Formações!$B$8,0),IF(AND(ISNUMBER(Formações!$C$9),A1224&gt;=Formações!$C$9),Formações!$B$9,0),IF(AND(ISNUMBER(Formações!$C$10),A1224&gt;=Formações!$C$10),Formações!$B$10,0),IF(AND(ISNUMBER(Formações!$C$11),A1224&gt;=Formações!$C$11),Formações!$B$11,0),IF(AND(ISNUMBER(Formações!$C$12),A1224&gt;=Formações!$C$12),Formações!$B$12,0))</f>
        <v>0</v>
      </c>
      <c r="E1224">
        <v>31</v>
      </c>
      <c r="F1224" s="8">
        <f t="shared" ref="F1224:F1287" si="19">IF(OR(C1224&lt;=0,D1224&lt;=0),0,C1224*D1224/E1224)</f>
        <v>0</v>
      </c>
    </row>
    <row r="1225" spans="1:6">
      <c r="A1225" s="1">
        <v>45779</v>
      </c>
      <c r="B1225" s="16">
        <v>45778</v>
      </c>
      <c r="C1225" s="8">
        <f>IFERROR(LOOKUP(2,1/((Vencimentos!$B$8:$B$37&lt;=A1225)*(Vencimentos!$B$8:$B$37&lt;&gt;"")*(Vencimentos!$C$8:$C$37&lt;&gt;"")),Vencimentos!$C$8:$C$37),0)</f>
        <v>0</v>
      </c>
      <c r="D1225" s="10">
        <f>MAX(IF(AND(ISNUMBER(Formações!$C$8),A1225&gt;=Formações!$C$8),Formações!$B$8,0),IF(AND(ISNUMBER(Formações!$C$9),A1225&gt;=Formações!$C$9),Formações!$B$9,0),IF(AND(ISNUMBER(Formações!$C$10),A1225&gt;=Formações!$C$10),Formações!$B$10,0),IF(AND(ISNUMBER(Formações!$C$11),A1225&gt;=Formações!$C$11),Formações!$B$11,0),IF(AND(ISNUMBER(Formações!$C$12),A1225&gt;=Formações!$C$12),Formações!$B$12,0))</f>
        <v>0</v>
      </c>
      <c r="E1225">
        <v>31</v>
      </c>
      <c r="F1225" s="8">
        <f t="shared" si="19"/>
        <v>0</v>
      </c>
    </row>
    <row r="1226" spans="1:6">
      <c r="A1226" s="1">
        <v>45780</v>
      </c>
      <c r="B1226" s="16">
        <v>45778</v>
      </c>
      <c r="C1226" s="8">
        <f>IFERROR(LOOKUP(2,1/((Vencimentos!$B$8:$B$37&lt;=A1226)*(Vencimentos!$B$8:$B$37&lt;&gt;"")*(Vencimentos!$C$8:$C$37&lt;&gt;"")),Vencimentos!$C$8:$C$37),0)</f>
        <v>0</v>
      </c>
      <c r="D1226" s="10">
        <f>MAX(IF(AND(ISNUMBER(Formações!$C$8),A1226&gt;=Formações!$C$8),Formações!$B$8,0),IF(AND(ISNUMBER(Formações!$C$9),A1226&gt;=Formações!$C$9),Formações!$B$9,0),IF(AND(ISNUMBER(Formações!$C$10),A1226&gt;=Formações!$C$10),Formações!$B$10,0),IF(AND(ISNUMBER(Formações!$C$11),A1226&gt;=Formações!$C$11),Formações!$B$11,0),IF(AND(ISNUMBER(Formações!$C$12),A1226&gt;=Formações!$C$12),Formações!$B$12,0))</f>
        <v>0</v>
      </c>
      <c r="E1226">
        <v>31</v>
      </c>
      <c r="F1226" s="8">
        <f t="shared" si="19"/>
        <v>0</v>
      </c>
    </row>
    <row r="1227" spans="1:6">
      <c r="A1227" s="1">
        <v>45781</v>
      </c>
      <c r="B1227" s="16">
        <v>45778</v>
      </c>
      <c r="C1227" s="8">
        <f>IFERROR(LOOKUP(2,1/((Vencimentos!$B$8:$B$37&lt;=A1227)*(Vencimentos!$B$8:$B$37&lt;&gt;"")*(Vencimentos!$C$8:$C$37&lt;&gt;"")),Vencimentos!$C$8:$C$37),0)</f>
        <v>0</v>
      </c>
      <c r="D1227" s="10">
        <f>MAX(IF(AND(ISNUMBER(Formações!$C$8),A1227&gt;=Formações!$C$8),Formações!$B$8,0),IF(AND(ISNUMBER(Formações!$C$9),A1227&gt;=Formações!$C$9),Formações!$B$9,0),IF(AND(ISNUMBER(Formações!$C$10),A1227&gt;=Formações!$C$10),Formações!$B$10,0),IF(AND(ISNUMBER(Formações!$C$11),A1227&gt;=Formações!$C$11),Formações!$B$11,0),IF(AND(ISNUMBER(Formações!$C$12),A1227&gt;=Formações!$C$12),Formações!$B$12,0))</f>
        <v>0</v>
      </c>
      <c r="E1227">
        <v>31</v>
      </c>
      <c r="F1227" s="8">
        <f t="shared" si="19"/>
        <v>0</v>
      </c>
    </row>
    <row r="1228" spans="1:6">
      <c r="A1228" s="1">
        <v>45782</v>
      </c>
      <c r="B1228" s="16">
        <v>45778</v>
      </c>
      <c r="C1228" s="8">
        <f>IFERROR(LOOKUP(2,1/((Vencimentos!$B$8:$B$37&lt;=A1228)*(Vencimentos!$B$8:$B$37&lt;&gt;"")*(Vencimentos!$C$8:$C$37&lt;&gt;"")),Vencimentos!$C$8:$C$37),0)</f>
        <v>0</v>
      </c>
      <c r="D1228" s="10">
        <f>MAX(IF(AND(ISNUMBER(Formações!$C$8),A1228&gt;=Formações!$C$8),Formações!$B$8,0),IF(AND(ISNUMBER(Formações!$C$9),A1228&gt;=Formações!$C$9),Formações!$B$9,0),IF(AND(ISNUMBER(Formações!$C$10),A1228&gt;=Formações!$C$10),Formações!$B$10,0),IF(AND(ISNUMBER(Formações!$C$11),A1228&gt;=Formações!$C$11),Formações!$B$11,0),IF(AND(ISNUMBER(Formações!$C$12),A1228&gt;=Formações!$C$12),Formações!$B$12,0))</f>
        <v>0</v>
      </c>
      <c r="E1228">
        <v>31</v>
      </c>
      <c r="F1228" s="8">
        <f t="shared" si="19"/>
        <v>0</v>
      </c>
    </row>
    <row r="1229" spans="1:6">
      <c r="A1229" s="1">
        <v>45783</v>
      </c>
      <c r="B1229" s="16">
        <v>45778</v>
      </c>
      <c r="C1229" s="8">
        <f>IFERROR(LOOKUP(2,1/((Vencimentos!$B$8:$B$37&lt;=A1229)*(Vencimentos!$B$8:$B$37&lt;&gt;"")*(Vencimentos!$C$8:$C$37&lt;&gt;"")),Vencimentos!$C$8:$C$37),0)</f>
        <v>0</v>
      </c>
      <c r="D1229" s="10">
        <f>MAX(IF(AND(ISNUMBER(Formações!$C$8),A1229&gt;=Formações!$C$8),Formações!$B$8,0),IF(AND(ISNUMBER(Formações!$C$9),A1229&gt;=Formações!$C$9),Formações!$B$9,0),IF(AND(ISNUMBER(Formações!$C$10),A1229&gt;=Formações!$C$10),Formações!$B$10,0),IF(AND(ISNUMBER(Formações!$C$11),A1229&gt;=Formações!$C$11),Formações!$B$11,0),IF(AND(ISNUMBER(Formações!$C$12),A1229&gt;=Formações!$C$12),Formações!$B$12,0))</f>
        <v>0</v>
      </c>
      <c r="E1229">
        <v>31</v>
      </c>
      <c r="F1229" s="8">
        <f t="shared" si="19"/>
        <v>0</v>
      </c>
    </row>
    <row r="1230" spans="1:6">
      <c r="A1230" s="1">
        <v>45784</v>
      </c>
      <c r="B1230" s="16">
        <v>45778</v>
      </c>
      <c r="C1230" s="8">
        <f>IFERROR(LOOKUP(2,1/((Vencimentos!$B$8:$B$37&lt;=A1230)*(Vencimentos!$B$8:$B$37&lt;&gt;"")*(Vencimentos!$C$8:$C$37&lt;&gt;"")),Vencimentos!$C$8:$C$37),0)</f>
        <v>0</v>
      </c>
      <c r="D1230" s="10">
        <f>MAX(IF(AND(ISNUMBER(Formações!$C$8),A1230&gt;=Formações!$C$8),Formações!$B$8,0),IF(AND(ISNUMBER(Formações!$C$9),A1230&gt;=Formações!$C$9),Formações!$B$9,0),IF(AND(ISNUMBER(Formações!$C$10),A1230&gt;=Formações!$C$10),Formações!$B$10,0),IF(AND(ISNUMBER(Formações!$C$11),A1230&gt;=Formações!$C$11),Formações!$B$11,0),IF(AND(ISNUMBER(Formações!$C$12),A1230&gt;=Formações!$C$12),Formações!$B$12,0))</f>
        <v>0</v>
      </c>
      <c r="E1230">
        <v>31</v>
      </c>
      <c r="F1230" s="8">
        <f t="shared" si="19"/>
        <v>0</v>
      </c>
    </row>
    <row r="1231" spans="1:6">
      <c r="A1231" s="1">
        <v>45785</v>
      </c>
      <c r="B1231" s="16">
        <v>45778</v>
      </c>
      <c r="C1231" s="8">
        <f>IFERROR(LOOKUP(2,1/((Vencimentos!$B$8:$B$37&lt;=A1231)*(Vencimentos!$B$8:$B$37&lt;&gt;"")*(Vencimentos!$C$8:$C$37&lt;&gt;"")),Vencimentos!$C$8:$C$37),0)</f>
        <v>0</v>
      </c>
      <c r="D1231" s="10">
        <f>MAX(IF(AND(ISNUMBER(Formações!$C$8),A1231&gt;=Formações!$C$8),Formações!$B$8,0),IF(AND(ISNUMBER(Formações!$C$9),A1231&gt;=Formações!$C$9),Formações!$B$9,0),IF(AND(ISNUMBER(Formações!$C$10),A1231&gt;=Formações!$C$10),Formações!$B$10,0),IF(AND(ISNUMBER(Formações!$C$11),A1231&gt;=Formações!$C$11),Formações!$B$11,0),IF(AND(ISNUMBER(Formações!$C$12),A1231&gt;=Formações!$C$12),Formações!$B$12,0))</f>
        <v>0</v>
      </c>
      <c r="E1231">
        <v>31</v>
      </c>
      <c r="F1231" s="8">
        <f t="shared" si="19"/>
        <v>0</v>
      </c>
    </row>
    <row r="1232" spans="1:6">
      <c r="A1232" s="1">
        <v>45786</v>
      </c>
      <c r="B1232" s="16">
        <v>45778</v>
      </c>
      <c r="C1232" s="8">
        <f>IFERROR(LOOKUP(2,1/((Vencimentos!$B$8:$B$37&lt;=A1232)*(Vencimentos!$B$8:$B$37&lt;&gt;"")*(Vencimentos!$C$8:$C$37&lt;&gt;"")),Vencimentos!$C$8:$C$37),0)</f>
        <v>0</v>
      </c>
      <c r="D1232" s="10">
        <f>MAX(IF(AND(ISNUMBER(Formações!$C$8),A1232&gt;=Formações!$C$8),Formações!$B$8,0),IF(AND(ISNUMBER(Formações!$C$9),A1232&gt;=Formações!$C$9),Formações!$B$9,0),IF(AND(ISNUMBER(Formações!$C$10),A1232&gt;=Formações!$C$10),Formações!$B$10,0),IF(AND(ISNUMBER(Formações!$C$11),A1232&gt;=Formações!$C$11),Formações!$B$11,0),IF(AND(ISNUMBER(Formações!$C$12),A1232&gt;=Formações!$C$12),Formações!$B$12,0))</f>
        <v>0</v>
      </c>
      <c r="E1232">
        <v>31</v>
      </c>
      <c r="F1232" s="8">
        <f t="shared" si="19"/>
        <v>0</v>
      </c>
    </row>
    <row r="1233" spans="1:6">
      <c r="A1233" s="1">
        <v>45787</v>
      </c>
      <c r="B1233" s="16">
        <v>45778</v>
      </c>
      <c r="C1233" s="8">
        <f>IFERROR(LOOKUP(2,1/((Vencimentos!$B$8:$B$37&lt;=A1233)*(Vencimentos!$B$8:$B$37&lt;&gt;"")*(Vencimentos!$C$8:$C$37&lt;&gt;"")),Vencimentos!$C$8:$C$37),0)</f>
        <v>0</v>
      </c>
      <c r="D1233" s="10">
        <f>MAX(IF(AND(ISNUMBER(Formações!$C$8),A1233&gt;=Formações!$C$8),Formações!$B$8,0),IF(AND(ISNUMBER(Formações!$C$9),A1233&gt;=Formações!$C$9),Formações!$B$9,0),IF(AND(ISNUMBER(Formações!$C$10),A1233&gt;=Formações!$C$10),Formações!$B$10,0),IF(AND(ISNUMBER(Formações!$C$11),A1233&gt;=Formações!$C$11),Formações!$B$11,0),IF(AND(ISNUMBER(Formações!$C$12),A1233&gt;=Formações!$C$12),Formações!$B$12,0))</f>
        <v>0</v>
      </c>
      <c r="E1233">
        <v>31</v>
      </c>
      <c r="F1233" s="8">
        <f t="shared" si="19"/>
        <v>0</v>
      </c>
    </row>
    <row r="1234" spans="1:6">
      <c r="A1234" s="1">
        <v>45788</v>
      </c>
      <c r="B1234" s="16">
        <v>45778</v>
      </c>
      <c r="C1234" s="8">
        <f>IFERROR(LOOKUP(2,1/((Vencimentos!$B$8:$B$37&lt;=A1234)*(Vencimentos!$B$8:$B$37&lt;&gt;"")*(Vencimentos!$C$8:$C$37&lt;&gt;"")),Vencimentos!$C$8:$C$37),0)</f>
        <v>0</v>
      </c>
      <c r="D1234" s="10">
        <f>MAX(IF(AND(ISNUMBER(Formações!$C$8),A1234&gt;=Formações!$C$8),Formações!$B$8,0),IF(AND(ISNUMBER(Formações!$C$9),A1234&gt;=Formações!$C$9),Formações!$B$9,0),IF(AND(ISNUMBER(Formações!$C$10),A1234&gt;=Formações!$C$10),Formações!$B$10,0),IF(AND(ISNUMBER(Formações!$C$11),A1234&gt;=Formações!$C$11),Formações!$B$11,0),IF(AND(ISNUMBER(Formações!$C$12),A1234&gt;=Formações!$C$12),Formações!$B$12,0))</f>
        <v>0</v>
      </c>
      <c r="E1234">
        <v>31</v>
      </c>
      <c r="F1234" s="8">
        <f t="shared" si="19"/>
        <v>0</v>
      </c>
    </row>
    <row r="1235" spans="1:6">
      <c r="A1235" s="1">
        <v>45789</v>
      </c>
      <c r="B1235" s="16">
        <v>45778</v>
      </c>
      <c r="C1235" s="8">
        <f>IFERROR(LOOKUP(2,1/((Vencimentos!$B$8:$B$37&lt;=A1235)*(Vencimentos!$B$8:$B$37&lt;&gt;"")*(Vencimentos!$C$8:$C$37&lt;&gt;"")),Vencimentos!$C$8:$C$37),0)</f>
        <v>0</v>
      </c>
      <c r="D1235" s="10">
        <f>MAX(IF(AND(ISNUMBER(Formações!$C$8),A1235&gt;=Formações!$C$8),Formações!$B$8,0),IF(AND(ISNUMBER(Formações!$C$9),A1235&gt;=Formações!$C$9),Formações!$B$9,0),IF(AND(ISNUMBER(Formações!$C$10),A1235&gt;=Formações!$C$10),Formações!$B$10,0),IF(AND(ISNUMBER(Formações!$C$11),A1235&gt;=Formações!$C$11),Formações!$B$11,0),IF(AND(ISNUMBER(Formações!$C$12),A1235&gt;=Formações!$C$12),Formações!$B$12,0))</f>
        <v>0</v>
      </c>
      <c r="E1235">
        <v>31</v>
      </c>
      <c r="F1235" s="8">
        <f t="shared" si="19"/>
        <v>0</v>
      </c>
    </row>
    <row r="1236" spans="1:6">
      <c r="A1236" s="1">
        <v>45790</v>
      </c>
      <c r="B1236" s="16">
        <v>45778</v>
      </c>
      <c r="C1236" s="8">
        <f>IFERROR(LOOKUP(2,1/((Vencimentos!$B$8:$B$37&lt;=A1236)*(Vencimentos!$B$8:$B$37&lt;&gt;"")*(Vencimentos!$C$8:$C$37&lt;&gt;"")),Vencimentos!$C$8:$C$37),0)</f>
        <v>0</v>
      </c>
      <c r="D1236" s="10">
        <f>MAX(IF(AND(ISNUMBER(Formações!$C$8),A1236&gt;=Formações!$C$8),Formações!$B$8,0),IF(AND(ISNUMBER(Formações!$C$9),A1236&gt;=Formações!$C$9),Formações!$B$9,0),IF(AND(ISNUMBER(Formações!$C$10),A1236&gt;=Formações!$C$10),Formações!$B$10,0),IF(AND(ISNUMBER(Formações!$C$11),A1236&gt;=Formações!$C$11),Formações!$B$11,0),IF(AND(ISNUMBER(Formações!$C$12),A1236&gt;=Formações!$C$12),Formações!$B$12,0))</f>
        <v>0</v>
      </c>
      <c r="E1236">
        <v>31</v>
      </c>
      <c r="F1236" s="8">
        <f t="shared" si="19"/>
        <v>0</v>
      </c>
    </row>
    <row r="1237" spans="1:6">
      <c r="A1237" s="1">
        <v>45791</v>
      </c>
      <c r="B1237" s="16">
        <v>45778</v>
      </c>
      <c r="C1237" s="8">
        <f>IFERROR(LOOKUP(2,1/((Vencimentos!$B$8:$B$37&lt;=A1237)*(Vencimentos!$B$8:$B$37&lt;&gt;"")*(Vencimentos!$C$8:$C$37&lt;&gt;"")),Vencimentos!$C$8:$C$37),0)</f>
        <v>0</v>
      </c>
      <c r="D1237" s="10">
        <f>MAX(IF(AND(ISNUMBER(Formações!$C$8),A1237&gt;=Formações!$C$8),Formações!$B$8,0),IF(AND(ISNUMBER(Formações!$C$9),A1237&gt;=Formações!$C$9),Formações!$B$9,0),IF(AND(ISNUMBER(Formações!$C$10),A1237&gt;=Formações!$C$10),Formações!$B$10,0),IF(AND(ISNUMBER(Formações!$C$11),A1237&gt;=Formações!$C$11),Formações!$B$11,0),IF(AND(ISNUMBER(Formações!$C$12),A1237&gt;=Formações!$C$12),Formações!$B$12,0))</f>
        <v>0</v>
      </c>
      <c r="E1237">
        <v>31</v>
      </c>
      <c r="F1237" s="8">
        <f t="shared" si="19"/>
        <v>0</v>
      </c>
    </row>
    <row r="1238" spans="1:6">
      <c r="A1238" s="1">
        <v>45792</v>
      </c>
      <c r="B1238" s="16">
        <v>45778</v>
      </c>
      <c r="C1238" s="8">
        <f>IFERROR(LOOKUP(2,1/((Vencimentos!$B$8:$B$37&lt;=A1238)*(Vencimentos!$B$8:$B$37&lt;&gt;"")*(Vencimentos!$C$8:$C$37&lt;&gt;"")),Vencimentos!$C$8:$C$37),0)</f>
        <v>0</v>
      </c>
      <c r="D1238" s="10">
        <f>MAX(IF(AND(ISNUMBER(Formações!$C$8),A1238&gt;=Formações!$C$8),Formações!$B$8,0),IF(AND(ISNUMBER(Formações!$C$9),A1238&gt;=Formações!$C$9),Formações!$B$9,0),IF(AND(ISNUMBER(Formações!$C$10),A1238&gt;=Formações!$C$10),Formações!$B$10,0),IF(AND(ISNUMBER(Formações!$C$11),A1238&gt;=Formações!$C$11),Formações!$B$11,0),IF(AND(ISNUMBER(Formações!$C$12),A1238&gt;=Formações!$C$12),Formações!$B$12,0))</f>
        <v>0</v>
      </c>
      <c r="E1238">
        <v>31</v>
      </c>
      <c r="F1238" s="8">
        <f t="shared" si="19"/>
        <v>0</v>
      </c>
    </row>
    <row r="1239" spans="1:6">
      <c r="A1239" s="1">
        <v>45793</v>
      </c>
      <c r="B1239" s="16">
        <v>45778</v>
      </c>
      <c r="C1239" s="8">
        <f>IFERROR(LOOKUP(2,1/((Vencimentos!$B$8:$B$37&lt;=A1239)*(Vencimentos!$B$8:$B$37&lt;&gt;"")*(Vencimentos!$C$8:$C$37&lt;&gt;"")),Vencimentos!$C$8:$C$37),0)</f>
        <v>0</v>
      </c>
      <c r="D1239" s="10">
        <f>MAX(IF(AND(ISNUMBER(Formações!$C$8),A1239&gt;=Formações!$C$8),Formações!$B$8,0),IF(AND(ISNUMBER(Formações!$C$9),A1239&gt;=Formações!$C$9),Formações!$B$9,0),IF(AND(ISNUMBER(Formações!$C$10),A1239&gt;=Formações!$C$10),Formações!$B$10,0),IF(AND(ISNUMBER(Formações!$C$11),A1239&gt;=Formações!$C$11),Formações!$B$11,0),IF(AND(ISNUMBER(Formações!$C$12),A1239&gt;=Formações!$C$12),Formações!$B$12,0))</f>
        <v>0</v>
      </c>
      <c r="E1239">
        <v>31</v>
      </c>
      <c r="F1239" s="8">
        <f t="shared" si="19"/>
        <v>0</v>
      </c>
    </row>
    <row r="1240" spans="1:6">
      <c r="A1240" s="1">
        <v>45794</v>
      </c>
      <c r="B1240" s="16">
        <v>45778</v>
      </c>
      <c r="C1240" s="8">
        <f>IFERROR(LOOKUP(2,1/((Vencimentos!$B$8:$B$37&lt;=A1240)*(Vencimentos!$B$8:$B$37&lt;&gt;"")*(Vencimentos!$C$8:$C$37&lt;&gt;"")),Vencimentos!$C$8:$C$37),0)</f>
        <v>0</v>
      </c>
      <c r="D1240" s="10">
        <f>MAX(IF(AND(ISNUMBER(Formações!$C$8),A1240&gt;=Formações!$C$8),Formações!$B$8,0),IF(AND(ISNUMBER(Formações!$C$9),A1240&gt;=Formações!$C$9),Formações!$B$9,0),IF(AND(ISNUMBER(Formações!$C$10),A1240&gt;=Formações!$C$10),Formações!$B$10,0),IF(AND(ISNUMBER(Formações!$C$11),A1240&gt;=Formações!$C$11),Formações!$B$11,0),IF(AND(ISNUMBER(Formações!$C$12),A1240&gt;=Formações!$C$12),Formações!$B$12,0))</f>
        <v>0</v>
      </c>
      <c r="E1240">
        <v>31</v>
      </c>
      <c r="F1240" s="8">
        <f t="shared" si="19"/>
        <v>0</v>
      </c>
    </row>
    <row r="1241" spans="1:6">
      <c r="A1241" s="1">
        <v>45795</v>
      </c>
      <c r="B1241" s="16">
        <v>45778</v>
      </c>
      <c r="C1241" s="8">
        <f>IFERROR(LOOKUP(2,1/((Vencimentos!$B$8:$B$37&lt;=A1241)*(Vencimentos!$B$8:$B$37&lt;&gt;"")*(Vencimentos!$C$8:$C$37&lt;&gt;"")),Vencimentos!$C$8:$C$37),0)</f>
        <v>0</v>
      </c>
      <c r="D1241" s="10">
        <f>MAX(IF(AND(ISNUMBER(Formações!$C$8),A1241&gt;=Formações!$C$8),Formações!$B$8,0),IF(AND(ISNUMBER(Formações!$C$9),A1241&gt;=Formações!$C$9),Formações!$B$9,0),IF(AND(ISNUMBER(Formações!$C$10),A1241&gt;=Formações!$C$10),Formações!$B$10,0),IF(AND(ISNUMBER(Formações!$C$11),A1241&gt;=Formações!$C$11),Formações!$B$11,0),IF(AND(ISNUMBER(Formações!$C$12),A1241&gt;=Formações!$C$12),Formações!$B$12,0))</f>
        <v>0</v>
      </c>
      <c r="E1241">
        <v>31</v>
      </c>
      <c r="F1241" s="8">
        <f t="shared" si="19"/>
        <v>0</v>
      </c>
    </row>
    <row r="1242" spans="1:6">
      <c r="A1242" s="1">
        <v>45796</v>
      </c>
      <c r="B1242" s="16">
        <v>45778</v>
      </c>
      <c r="C1242" s="8">
        <f>IFERROR(LOOKUP(2,1/((Vencimentos!$B$8:$B$37&lt;=A1242)*(Vencimentos!$B$8:$B$37&lt;&gt;"")*(Vencimentos!$C$8:$C$37&lt;&gt;"")),Vencimentos!$C$8:$C$37),0)</f>
        <v>0</v>
      </c>
      <c r="D1242" s="10">
        <f>MAX(IF(AND(ISNUMBER(Formações!$C$8),A1242&gt;=Formações!$C$8),Formações!$B$8,0),IF(AND(ISNUMBER(Formações!$C$9),A1242&gt;=Formações!$C$9),Formações!$B$9,0),IF(AND(ISNUMBER(Formações!$C$10),A1242&gt;=Formações!$C$10),Formações!$B$10,0),IF(AND(ISNUMBER(Formações!$C$11),A1242&gt;=Formações!$C$11),Formações!$B$11,0),IF(AND(ISNUMBER(Formações!$C$12),A1242&gt;=Formações!$C$12),Formações!$B$12,0))</f>
        <v>0</v>
      </c>
      <c r="E1242">
        <v>31</v>
      </c>
      <c r="F1242" s="8">
        <f t="shared" si="19"/>
        <v>0</v>
      </c>
    </row>
    <row r="1243" spans="1:6">
      <c r="A1243" s="1">
        <v>45797</v>
      </c>
      <c r="B1243" s="16">
        <v>45778</v>
      </c>
      <c r="C1243" s="8">
        <f>IFERROR(LOOKUP(2,1/((Vencimentos!$B$8:$B$37&lt;=A1243)*(Vencimentos!$B$8:$B$37&lt;&gt;"")*(Vencimentos!$C$8:$C$37&lt;&gt;"")),Vencimentos!$C$8:$C$37),0)</f>
        <v>0</v>
      </c>
      <c r="D1243" s="10">
        <f>MAX(IF(AND(ISNUMBER(Formações!$C$8),A1243&gt;=Formações!$C$8),Formações!$B$8,0),IF(AND(ISNUMBER(Formações!$C$9),A1243&gt;=Formações!$C$9),Formações!$B$9,0),IF(AND(ISNUMBER(Formações!$C$10),A1243&gt;=Formações!$C$10),Formações!$B$10,0),IF(AND(ISNUMBER(Formações!$C$11),A1243&gt;=Formações!$C$11),Formações!$B$11,0),IF(AND(ISNUMBER(Formações!$C$12),A1243&gt;=Formações!$C$12),Formações!$B$12,0))</f>
        <v>0</v>
      </c>
      <c r="E1243">
        <v>31</v>
      </c>
      <c r="F1243" s="8">
        <f t="shared" si="19"/>
        <v>0</v>
      </c>
    </row>
    <row r="1244" spans="1:6">
      <c r="A1244" s="1">
        <v>45798</v>
      </c>
      <c r="B1244" s="16">
        <v>45778</v>
      </c>
      <c r="C1244" s="8">
        <f>IFERROR(LOOKUP(2,1/((Vencimentos!$B$8:$B$37&lt;=A1244)*(Vencimentos!$B$8:$B$37&lt;&gt;"")*(Vencimentos!$C$8:$C$37&lt;&gt;"")),Vencimentos!$C$8:$C$37),0)</f>
        <v>0</v>
      </c>
      <c r="D1244" s="10">
        <f>MAX(IF(AND(ISNUMBER(Formações!$C$8),A1244&gt;=Formações!$C$8),Formações!$B$8,0),IF(AND(ISNUMBER(Formações!$C$9),A1244&gt;=Formações!$C$9),Formações!$B$9,0),IF(AND(ISNUMBER(Formações!$C$10),A1244&gt;=Formações!$C$10),Formações!$B$10,0),IF(AND(ISNUMBER(Formações!$C$11),A1244&gt;=Formações!$C$11),Formações!$B$11,0),IF(AND(ISNUMBER(Formações!$C$12),A1244&gt;=Formações!$C$12),Formações!$B$12,0))</f>
        <v>0</v>
      </c>
      <c r="E1244">
        <v>31</v>
      </c>
      <c r="F1244" s="8">
        <f t="shared" si="19"/>
        <v>0</v>
      </c>
    </row>
    <row r="1245" spans="1:6">
      <c r="A1245" s="1">
        <v>45799</v>
      </c>
      <c r="B1245" s="16">
        <v>45778</v>
      </c>
      <c r="C1245" s="8">
        <f>IFERROR(LOOKUP(2,1/((Vencimentos!$B$8:$B$37&lt;=A1245)*(Vencimentos!$B$8:$B$37&lt;&gt;"")*(Vencimentos!$C$8:$C$37&lt;&gt;"")),Vencimentos!$C$8:$C$37),0)</f>
        <v>0</v>
      </c>
      <c r="D1245" s="10">
        <f>MAX(IF(AND(ISNUMBER(Formações!$C$8),A1245&gt;=Formações!$C$8),Formações!$B$8,0),IF(AND(ISNUMBER(Formações!$C$9),A1245&gt;=Formações!$C$9),Formações!$B$9,0),IF(AND(ISNUMBER(Formações!$C$10),A1245&gt;=Formações!$C$10),Formações!$B$10,0),IF(AND(ISNUMBER(Formações!$C$11),A1245&gt;=Formações!$C$11),Formações!$B$11,0),IF(AND(ISNUMBER(Formações!$C$12),A1245&gt;=Formações!$C$12),Formações!$B$12,0))</f>
        <v>0</v>
      </c>
      <c r="E1245">
        <v>31</v>
      </c>
      <c r="F1245" s="8">
        <f t="shared" si="19"/>
        <v>0</v>
      </c>
    </row>
    <row r="1246" spans="1:6">
      <c r="A1246" s="1">
        <v>45800</v>
      </c>
      <c r="B1246" s="16">
        <v>45778</v>
      </c>
      <c r="C1246" s="8">
        <f>IFERROR(LOOKUP(2,1/((Vencimentos!$B$8:$B$37&lt;=A1246)*(Vencimentos!$B$8:$B$37&lt;&gt;"")*(Vencimentos!$C$8:$C$37&lt;&gt;"")),Vencimentos!$C$8:$C$37),0)</f>
        <v>0</v>
      </c>
      <c r="D1246" s="10">
        <f>MAX(IF(AND(ISNUMBER(Formações!$C$8),A1246&gt;=Formações!$C$8),Formações!$B$8,0),IF(AND(ISNUMBER(Formações!$C$9),A1246&gt;=Formações!$C$9),Formações!$B$9,0),IF(AND(ISNUMBER(Formações!$C$10),A1246&gt;=Formações!$C$10),Formações!$B$10,0),IF(AND(ISNUMBER(Formações!$C$11),A1246&gt;=Formações!$C$11),Formações!$B$11,0),IF(AND(ISNUMBER(Formações!$C$12),A1246&gt;=Formações!$C$12),Formações!$B$12,0))</f>
        <v>0</v>
      </c>
      <c r="E1246">
        <v>31</v>
      </c>
      <c r="F1246" s="8">
        <f t="shared" si="19"/>
        <v>0</v>
      </c>
    </row>
    <row r="1247" spans="1:6">
      <c r="A1247" s="1">
        <v>45801</v>
      </c>
      <c r="B1247" s="16">
        <v>45778</v>
      </c>
      <c r="C1247" s="8">
        <f>IFERROR(LOOKUP(2,1/((Vencimentos!$B$8:$B$37&lt;=A1247)*(Vencimentos!$B$8:$B$37&lt;&gt;"")*(Vencimentos!$C$8:$C$37&lt;&gt;"")),Vencimentos!$C$8:$C$37),0)</f>
        <v>0</v>
      </c>
      <c r="D1247" s="10">
        <f>MAX(IF(AND(ISNUMBER(Formações!$C$8),A1247&gt;=Formações!$C$8),Formações!$B$8,0),IF(AND(ISNUMBER(Formações!$C$9),A1247&gt;=Formações!$C$9),Formações!$B$9,0),IF(AND(ISNUMBER(Formações!$C$10),A1247&gt;=Formações!$C$10),Formações!$B$10,0),IF(AND(ISNUMBER(Formações!$C$11),A1247&gt;=Formações!$C$11),Formações!$B$11,0),IF(AND(ISNUMBER(Formações!$C$12),A1247&gt;=Formações!$C$12),Formações!$B$12,0))</f>
        <v>0</v>
      </c>
      <c r="E1247">
        <v>31</v>
      </c>
      <c r="F1247" s="8">
        <f t="shared" si="19"/>
        <v>0</v>
      </c>
    </row>
    <row r="1248" spans="1:6">
      <c r="A1248" s="1">
        <v>45802</v>
      </c>
      <c r="B1248" s="16">
        <v>45778</v>
      </c>
      <c r="C1248" s="8">
        <f>IFERROR(LOOKUP(2,1/((Vencimentos!$B$8:$B$37&lt;=A1248)*(Vencimentos!$B$8:$B$37&lt;&gt;"")*(Vencimentos!$C$8:$C$37&lt;&gt;"")),Vencimentos!$C$8:$C$37),0)</f>
        <v>0</v>
      </c>
      <c r="D1248" s="10">
        <f>MAX(IF(AND(ISNUMBER(Formações!$C$8),A1248&gt;=Formações!$C$8),Formações!$B$8,0),IF(AND(ISNUMBER(Formações!$C$9),A1248&gt;=Formações!$C$9),Formações!$B$9,0),IF(AND(ISNUMBER(Formações!$C$10),A1248&gt;=Formações!$C$10),Formações!$B$10,0),IF(AND(ISNUMBER(Formações!$C$11),A1248&gt;=Formações!$C$11),Formações!$B$11,0),IF(AND(ISNUMBER(Formações!$C$12),A1248&gt;=Formações!$C$12),Formações!$B$12,0))</f>
        <v>0</v>
      </c>
      <c r="E1248">
        <v>31</v>
      </c>
      <c r="F1248" s="8">
        <f t="shared" si="19"/>
        <v>0</v>
      </c>
    </row>
    <row r="1249" spans="1:6">
      <c r="A1249" s="1">
        <v>45803</v>
      </c>
      <c r="B1249" s="16">
        <v>45778</v>
      </c>
      <c r="C1249" s="8">
        <f>IFERROR(LOOKUP(2,1/((Vencimentos!$B$8:$B$37&lt;=A1249)*(Vencimentos!$B$8:$B$37&lt;&gt;"")*(Vencimentos!$C$8:$C$37&lt;&gt;"")),Vencimentos!$C$8:$C$37),0)</f>
        <v>0</v>
      </c>
      <c r="D1249" s="10">
        <f>MAX(IF(AND(ISNUMBER(Formações!$C$8),A1249&gt;=Formações!$C$8),Formações!$B$8,0),IF(AND(ISNUMBER(Formações!$C$9),A1249&gt;=Formações!$C$9),Formações!$B$9,0),IF(AND(ISNUMBER(Formações!$C$10),A1249&gt;=Formações!$C$10),Formações!$B$10,0),IF(AND(ISNUMBER(Formações!$C$11),A1249&gt;=Formações!$C$11),Formações!$B$11,0),IF(AND(ISNUMBER(Formações!$C$12),A1249&gt;=Formações!$C$12),Formações!$B$12,0))</f>
        <v>0</v>
      </c>
      <c r="E1249">
        <v>31</v>
      </c>
      <c r="F1249" s="8">
        <f t="shared" si="19"/>
        <v>0</v>
      </c>
    </row>
    <row r="1250" spans="1:6">
      <c r="A1250" s="1">
        <v>45804</v>
      </c>
      <c r="B1250" s="16">
        <v>45778</v>
      </c>
      <c r="C1250" s="8">
        <f>IFERROR(LOOKUP(2,1/((Vencimentos!$B$8:$B$37&lt;=A1250)*(Vencimentos!$B$8:$B$37&lt;&gt;"")*(Vencimentos!$C$8:$C$37&lt;&gt;"")),Vencimentos!$C$8:$C$37),0)</f>
        <v>0</v>
      </c>
      <c r="D1250" s="10">
        <f>MAX(IF(AND(ISNUMBER(Formações!$C$8),A1250&gt;=Formações!$C$8),Formações!$B$8,0),IF(AND(ISNUMBER(Formações!$C$9),A1250&gt;=Formações!$C$9),Formações!$B$9,0),IF(AND(ISNUMBER(Formações!$C$10),A1250&gt;=Formações!$C$10),Formações!$B$10,0),IF(AND(ISNUMBER(Formações!$C$11),A1250&gt;=Formações!$C$11),Formações!$B$11,0),IF(AND(ISNUMBER(Formações!$C$12),A1250&gt;=Formações!$C$12),Formações!$B$12,0))</f>
        <v>0</v>
      </c>
      <c r="E1250">
        <v>31</v>
      </c>
      <c r="F1250" s="8">
        <f t="shared" si="19"/>
        <v>0</v>
      </c>
    </row>
    <row r="1251" spans="1:6">
      <c r="A1251" s="1">
        <v>45805</v>
      </c>
      <c r="B1251" s="16">
        <v>45778</v>
      </c>
      <c r="C1251" s="8">
        <f>IFERROR(LOOKUP(2,1/((Vencimentos!$B$8:$B$37&lt;=A1251)*(Vencimentos!$B$8:$B$37&lt;&gt;"")*(Vencimentos!$C$8:$C$37&lt;&gt;"")),Vencimentos!$C$8:$C$37),0)</f>
        <v>0</v>
      </c>
      <c r="D1251" s="10">
        <f>MAX(IF(AND(ISNUMBER(Formações!$C$8),A1251&gt;=Formações!$C$8),Formações!$B$8,0),IF(AND(ISNUMBER(Formações!$C$9),A1251&gt;=Formações!$C$9),Formações!$B$9,0),IF(AND(ISNUMBER(Formações!$C$10),A1251&gt;=Formações!$C$10),Formações!$B$10,0),IF(AND(ISNUMBER(Formações!$C$11),A1251&gt;=Formações!$C$11),Formações!$B$11,0),IF(AND(ISNUMBER(Formações!$C$12),A1251&gt;=Formações!$C$12),Formações!$B$12,0))</f>
        <v>0</v>
      </c>
      <c r="E1251">
        <v>31</v>
      </c>
      <c r="F1251" s="8">
        <f t="shared" si="19"/>
        <v>0</v>
      </c>
    </row>
    <row r="1252" spans="1:6">
      <c r="A1252" s="1">
        <v>45806</v>
      </c>
      <c r="B1252" s="16">
        <v>45778</v>
      </c>
      <c r="C1252" s="8">
        <f>IFERROR(LOOKUP(2,1/((Vencimentos!$B$8:$B$37&lt;=A1252)*(Vencimentos!$B$8:$B$37&lt;&gt;"")*(Vencimentos!$C$8:$C$37&lt;&gt;"")),Vencimentos!$C$8:$C$37),0)</f>
        <v>0</v>
      </c>
      <c r="D1252" s="10">
        <f>MAX(IF(AND(ISNUMBER(Formações!$C$8),A1252&gt;=Formações!$C$8),Formações!$B$8,0),IF(AND(ISNUMBER(Formações!$C$9),A1252&gt;=Formações!$C$9),Formações!$B$9,0),IF(AND(ISNUMBER(Formações!$C$10),A1252&gt;=Formações!$C$10),Formações!$B$10,0),IF(AND(ISNUMBER(Formações!$C$11),A1252&gt;=Formações!$C$11),Formações!$B$11,0),IF(AND(ISNUMBER(Formações!$C$12),A1252&gt;=Formações!$C$12),Formações!$B$12,0))</f>
        <v>0</v>
      </c>
      <c r="E1252">
        <v>31</v>
      </c>
      <c r="F1252" s="8">
        <f t="shared" si="19"/>
        <v>0</v>
      </c>
    </row>
    <row r="1253" spans="1:6">
      <c r="A1253" s="1">
        <v>45807</v>
      </c>
      <c r="B1253" s="16">
        <v>45778</v>
      </c>
      <c r="C1253" s="8">
        <f>IFERROR(LOOKUP(2,1/((Vencimentos!$B$8:$B$37&lt;=A1253)*(Vencimentos!$B$8:$B$37&lt;&gt;"")*(Vencimentos!$C$8:$C$37&lt;&gt;"")),Vencimentos!$C$8:$C$37),0)</f>
        <v>0</v>
      </c>
      <c r="D1253" s="10">
        <f>MAX(IF(AND(ISNUMBER(Formações!$C$8),A1253&gt;=Formações!$C$8),Formações!$B$8,0),IF(AND(ISNUMBER(Formações!$C$9),A1253&gt;=Formações!$C$9),Formações!$B$9,0),IF(AND(ISNUMBER(Formações!$C$10),A1253&gt;=Formações!$C$10),Formações!$B$10,0),IF(AND(ISNUMBER(Formações!$C$11),A1253&gt;=Formações!$C$11),Formações!$B$11,0),IF(AND(ISNUMBER(Formações!$C$12),A1253&gt;=Formações!$C$12),Formações!$B$12,0))</f>
        <v>0</v>
      </c>
      <c r="E1253">
        <v>31</v>
      </c>
      <c r="F1253" s="8">
        <f t="shared" si="19"/>
        <v>0</v>
      </c>
    </row>
    <row r="1254" spans="1:6">
      <c r="A1254" s="1">
        <v>45808</v>
      </c>
      <c r="B1254" s="16">
        <v>45778</v>
      </c>
      <c r="C1254" s="8">
        <f>IFERROR(LOOKUP(2,1/((Vencimentos!$B$8:$B$37&lt;=A1254)*(Vencimentos!$B$8:$B$37&lt;&gt;"")*(Vencimentos!$C$8:$C$37&lt;&gt;"")),Vencimentos!$C$8:$C$37),0)</f>
        <v>0</v>
      </c>
      <c r="D1254" s="10">
        <f>MAX(IF(AND(ISNUMBER(Formações!$C$8),A1254&gt;=Formações!$C$8),Formações!$B$8,0),IF(AND(ISNUMBER(Formações!$C$9),A1254&gt;=Formações!$C$9),Formações!$B$9,0),IF(AND(ISNUMBER(Formações!$C$10),A1254&gt;=Formações!$C$10),Formações!$B$10,0),IF(AND(ISNUMBER(Formações!$C$11),A1254&gt;=Formações!$C$11),Formações!$B$11,0),IF(AND(ISNUMBER(Formações!$C$12),A1254&gt;=Formações!$C$12),Formações!$B$12,0))</f>
        <v>0</v>
      </c>
      <c r="E1254">
        <v>31</v>
      </c>
      <c r="F1254" s="8">
        <f t="shared" si="19"/>
        <v>0</v>
      </c>
    </row>
    <row r="1255" spans="1:6">
      <c r="A1255" s="1">
        <v>45809</v>
      </c>
      <c r="B1255" s="16">
        <v>45809</v>
      </c>
      <c r="C1255" s="8">
        <f>IFERROR(LOOKUP(2,1/((Vencimentos!$B$8:$B$37&lt;=A1255)*(Vencimentos!$B$8:$B$37&lt;&gt;"")*(Vencimentos!$C$8:$C$37&lt;&gt;"")),Vencimentos!$C$8:$C$37),0)</f>
        <v>0</v>
      </c>
      <c r="D1255" s="10">
        <f>MAX(IF(AND(ISNUMBER(Formações!$C$8),A1255&gt;=Formações!$C$8),Formações!$B$8,0),IF(AND(ISNUMBER(Formações!$C$9),A1255&gt;=Formações!$C$9),Formações!$B$9,0),IF(AND(ISNUMBER(Formações!$C$10),A1255&gt;=Formações!$C$10),Formações!$B$10,0),IF(AND(ISNUMBER(Formações!$C$11),A1255&gt;=Formações!$C$11),Formações!$B$11,0),IF(AND(ISNUMBER(Formações!$C$12),A1255&gt;=Formações!$C$12),Formações!$B$12,0))</f>
        <v>0</v>
      </c>
      <c r="E1255">
        <v>30</v>
      </c>
      <c r="F1255" s="8">
        <f t="shared" si="19"/>
        <v>0</v>
      </c>
    </row>
    <row r="1256" spans="1:6">
      <c r="A1256" s="1">
        <v>45810</v>
      </c>
      <c r="B1256" s="16">
        <v>45809</v>
      </c>
      <c r="C1256" s="8">
        <f>IFERROR(LOOKUP(2,1/((Vencimentos!$B$8:$B$37&lt;=A1256)*(Vencimentos!$B$8:$B$37&lt;&gt;"")*(Vencimentos!$C$8:$C$37&lt;&gt;"")),Vencimentos!$C$8:$C$37),0)</f>
        <v>0</v>
      </c>
      <c r="D1256" s="10">
        <f>MAX(IF(AND(ISNUMBER(Formações!$C$8),A1256&gt;=Formações!$C$8),Formações!$B$8,0),IF(AND(ISNUMBER(Formações!$C$9),A1256&gt;=Formações!$C$9),Formações!$B$9,0),IF(AND(ISNUMBER(Formações!$C$10),A1256&gt;=Formações!$C$10),Formações!$B$10,0),IF(AND(ISNUMBER(Formações!$C$11),A1256&gt;=Formações!$C$11),Formações!$B$11,0),IF(AND(ISNUMBER(Formações!$C$12),A1256&gt;=Formações!$C$12),Formações!$B$12,0))</f>
        <v>0</v>
      </c>
      <c r="E1256">
        <v>30</v>
      </c>
      <c r="F1256" s="8">
        <f t="shared" si="19"/>
        <v>0</v>
      </c>
    </row>
    <row r="1257" spans="1:6">
      <c r="A1257" s="1">
        <v>45811</v>
      </c>
      <c r="B1257" s="16">
        <v>45809</v>
      </c>
      <c r="C1257" s="8">
        <f>IFERROR(LOOKUP(2,1/((Vencimentos!$B$8:$B$37&lt;=A1257)*(Vencimentos!$B$8:$B$37&lt;&gt;"")*(Vencimentos!$C$8:$C$37&lt;&gt;"")),Vencimentos!$C$8:$C$37),0)</f>
        <v>0</v>
      </c>
      <c r="D1257" s="10">
        <f>MAX(IF(AND(ISNUMBER(Formações!$C$8),A1257&gt;=Formações!$C$8),Formações!$B$8,0),IF(AND(ISNUMBER(Formações!$C$9),A1257&gt;=Formações!$C$9),Formações!$B$9,0),IF(AND(ISNUMBER(Formações!$C$10),A1257&gt;=Formações!$C$10),Formações!$B$10,0),IF(AND(ISNUMBER(Formações!$C$11),A1257&gt;=Formações!$C$11),Formações!$B$11,0),IF(AND(ISNUMBER(Formações!$C$12),A1257&gt;=Formações!$C$12),Formações!$B$12,0))</f>
        <v>0</v>
      </c>
      <c r="E1257">
        <v>30</v>
      </c>
      <c r="F1257" s="8">
        <f t="shared" si="19"/>
        <v>0</v>
      </c>
    </row>
    <row r="1258" spans="1:6">
      <c r="A1258" s="1">
        <v>45812</v>
      </c>
      <c r="B1258" s="16">
        <v>45809</v>
      </c>
      <c r="C1258" s="8">
        <f>IFERROR(LOOKUP(2,1/((Vencimentos!$B$8:$B$37&lt;=A1258)*(Vencimentos!$B$8:$B$37&lt;&gt;"")*(Vencimentos!$C$8:$C$37&lt;&gt;"")),Vencimentos!$C$8:$C$37),0)</f>
        <v>0</v>
      </c>
      <c r="D1258" s="10">
        <f>MAX(IF(AND(ISNUMBER(Formações!$C$8),A1258&gt;=Formações!$C$8),Formações!$B$8,0),IF(AND(ISNUMBER(Formações!$C$9),A1258&gt;=Formações!$C$9),Formações!$B$9,0),IF(AND(ISNUMBER(Formações!$C$10),A1258&gt;=Formações!$C$10),Formações!$B$10,0),IF(AND(ISNUMBER(Formações!$C$11),A1258&gt;=Formações!$C$11),Formações!$B$11,0),IF(AND(ISNUMBER(Formações!$C$12),A1258&gt;=Formações!$C$12),Formações!$B$12,0))</f>
        <v>0</v>
      </c>
      <c r="E1258">
        <v>30</v>
      </c>
      <c r="F1258" s="8">
        <f t="shared" si="19"/>
        <v>0</v>
      </c>
    </row>
    <row r="1259" spans="1:6">
      <c r="A1259" s="1">
        <v>45813</v>
      </c>
      <c r="B1259" s="16">
        <v>45809</v>
      </c>
      <c r="C1259" s="8">
        <f>IFERROR(LOOKUP(2,1/((Vencimentos!$B$8:$B$37&lt;=A1259)*(Vencimentos!$B$8:$B$37&lt;&gt;"")*(Vencimentos!$C$8:$C$37&lt;&gt;"")),Vencimentos!$C$8:$C$37),0)</f>
        <v>0</v>
      </c>
      <c r="D1259" s="10">
        <f>MAX(IF(AND(ISNUMBER(Formações!$C$8),A1259&gt;=Formações!$C$8),Formações!$B$8,0),IF(AND(ISNUMBER(Formações!$C$9),A1259&gt;=Formações!$C$9),Formações!$B$9,0),IF(AND(ISNUMBER(Formações!$C$10),A1259&gt;=Formações!$C$10),Formações!$B$10,0),IF(AND(ISNUMBER(Formações!$C$11),A1259&gt;=Formações!$C$11),Formações!$B$11,0),IF(AND(ISNUMBER(Formações!$C$12),A1259&gt;=Formações!$C$12),Formações!$B$12,0))</f>
        <v>0</v>
      </c>
      <c r="E1259">
        <v>30</v>
      </c>
      <c r="F1259" s="8">
        <f t="shared" si="19"/>
        <v>0</v>
      </c>
    </row>
    <row r="1260" spans="1:6">
      <c r="A1260" s="1">
        <v>45814</v>
      </c>
      <c r="B1260" s="16">
        <v>45809</v>
      </c>
      <c r="C1260" s="8">
        <f>IFERROR(LOOKUP(2,1/((Vencimentos!$B$8:$B$37&lt;=A1260)*(Vencimentos!$B$8:$B$37&lt;&gt;"")*(Vencimentos!$C$8:$C$37&lt;&gt;"")),Vencimentos!$C$8:$C$37),0)</f>
        <v>0</v>
      </c>
      <c r="D1260" s="10">
        <f>MAX(IF(AND(ISNUMBER(Formações!$C$8),A1260&gt;=Formações!$C$8),Formações!$B$8,0),IF(AND(ISNUMBER(Formações!$C$9),A1260&gt;=Formações!$C$9),Formações!$B$9,0),IF(AND(ISNUMBER(Formações!$C$10),A1260&gt;=Formações!$C$10),Formações!$B$10,0),IF(AND(ISNUMBER(Formações!$C$11),A1260&gt;=Formações!$C$11),Formações!$B$11,0),IF(AND(ISNUMBER(Formações!$C$12),A1260&gt;=Formações!$C$12),Formações!$B$12,0))</f>
        <v>0</v>
      </c>
      <c r="E1260">
        <v>30</v>
      </c>
      <c r="F1260" s="8">
        <f t="shared" si="19"/>
        <v>0</v>
      </c>
    </row>
    <row r="1261" spans="1:6">
      <c r="A1261" s="1">
        <v>45815</v>
      </c>
      <c r="B1261" s="16">
        <v>45809</v>
      </c>
      <c r="C1261" s="8">
        <f>IFERROR(LOOKUP(2,1/((Vencimentos!$B$8:$B$37&lt;=A1261)*(Vencimentos!$B$8:$B$37&lt;&gt;"")*(Vencimentos!$C$8:$C$37&lt;&gt;"")),Vencimentos!$C$8:$C$37),0)</f>
        <v>0</v>
      </c>
      <c r="D1261" s="10">
        <f>MAX(IF(AND(ISNUMBER(Formações!$C$8),A1261&gt;=Formações!$C$8),Formações!$B$8,0),IF(AND(ISNUMBER(Formações!$C$9),A1261&gt;=Formações!$C$9),Formações!$B$9,0),IF(AND(ISNUMBER(Formações!$C$10),A1261&gt;=Formações!$C$10),Formações!$B$10,0),IF(AND(ISNUMBER(Formações!$C$11),A1261&gt;=Formações!$C$11),Formações!$B$11,0),IF(AND(ISNUMBER(Formações!$C$12),A1261&gt;=Formações!$C$12),Formações!$B$12,0))</f>
        <v>0</v>
      </c>
      <c r="E1261">
        <v>30</v>
      </c>
      <c r="F1261" s="8">
        <f t="shared" si="19"/>
        <v>0</v>
      </c>
    </row>
    <row r="1262" spans="1:6">
      <c r="A1262" s="1">
        <v>45816</v>
      </c>
      <c r="B1262" s="16">
        <v>45809</v>
      </c>
      <c r="C1262" s="8">
        <f>IFERROR(LOOKUP(2,1/((Vencimentos!$B$8:$B$37&lt;=A1262)*(Vencimentos!$B$8:$B$37&lt;&gt;"")*(Vencimentos!$C$8:$C$37&lt;&gt;"")),Vencimentos!$C$8:$C$37),0)</f>
        <v>0</v>
      </c>
      <c r="D1262" s="10">
        <f>MAX(IF(AND(ISNUMBER(Formações!$C$8),A1262&gt;=Formações!$C$8),Formações!$B$8,0),IF(AND(ISNUMBER(Formações!$C$9),A1262&gt;=Formações!$C$9),Formações!$B$9,0),IF(AND(ISNUMBER(Formações!$C$10),A1262&gt;=Formações!$C$10),Formações!$B$10,0),IF(AND(ISNUMBER(Formações!$C$11),A1262&gt;=Formações!$C$11),Formações!$B$11,0),IF(AND(ISNUMBER(Formações!$C$12),A1262&gt;=Formações!$C$12),Formações!$B$12,0))</f>
        <v>0</v>
      </c>
      <c r="E1262">
        <v>30</v>
      </c>
      <c r="F1262" s="8">
        <f t="shared" si="19"/>
        <v>0</v>
      </c>
    </row>
    <row r="1263" spans="1:6">
      <c r="A1263" s="1">
        <v>45817</v>
      </c>
      <c r="B1263" s="16">
        <v>45809</v>
      </c>
      <c r="C1263" s="8">
        <f>IFERROR(LOOKUP(2,1/((Vencimentos!$B$8:$B$37&lt;=A1263)*(Vencimentos!$B$8:$B$37&lt;&gt;"")*(Vencimentos!$C$8:$C$37&lt;&gt;"")),Vencimentos!$C$8:$C$37),0)</f>
        <v>0</v>
      </c>
      <c r="D1263" s="10">
        <f>MAX(IF(AND(ISNUMBER(Formações!$C$8),A1263&gt;=Formações!$C$8),Formações!$B$8,0),IF(AND(ISNUMBER(Formações!$C$9),A1263&gt;=Formações!$C$9),Formações!$B$9,0),IF(AND(ISNUMBER(Formações!$C$10),A1263&gt;=Formações!$C$10),Formações!$B$10,0),IF(AND(ISNUMBER(Formações!$C$11),A1263&gt;=Formações!$C$11),Formações!$B$11,0),IF(AND(ISNUMBER(Formações!$C$12),A1263&gt;=Formações!$C$12),Formações!$B$12,0))</f>
        <v>0</v>
      </c>
      <c r="E1263">
        <v>30</v>
      </c>
      <c r="F1263" s="8">
        <f t="shared" si="19"/>
        <v>0</v>
      </c>
    </row>
    <row r="1264" spans="1:6">
      <c r="A1264" s="1">
        <v>45818</v>
      </c>
      <c r="B1264" s="16">
        <v>45809</v>
      </c>
      <c r="C1264" s="8">
        <f>IFERROR(LOOKUP(2,1/((Vencimentos!$B$8:$B$37&lt;=A1264)*(Vencimentos!$B$8:$B$37&lt;&gt;"")*(Vencimentos!$C$8:$C$37&lt;&gt;"")),Vencimentos!$C$8:$C$37),0)</f>
        <v>0</v>
      </c>
      <c r="D1264" s="10">
        <f>MAX(IF(AND(ISNUMBER(Formações!$C$8),A1264&gt;=Formações!$C$8),Formações!$B$8,0),IF(AND(ISNUMBER(Formações!$C$9),A1264&gt;=Formações!$C$9),Formações!$B$9,0),IF(AND(ISNUMBER(Formações!$C$10),A1264&gt;=Formações!$C$10),Formações!$B$10,0),IF(AND(ISNUMBER(Formações!$C$11),A1264&gt;=Formações!$C$11),Formações!$B$11,0),IF(AND(ISNUMBER(Formações!$C$12),A1264&gt;=Formações!$C$12),Formações!$B$12,0))</f>
        <v>0</v>
      </c>
      <c r="E1264">
        <v>30</v>
      </c>
      <c r="F1264" s="8">
        <f t="shared" si="19"/>
        <v>0</v>
      </c>
    </row>
    <row r="1265" spans="1:6">
      <c r="A1265" s="1">
        <v>45819</v>
      </c>
      <c r="B1265" s="16">
        <v>45809</v>
      </c>
      <c r="C1265" s="8">
        <f>IFERROR(LOOKUP(2,1/((Vencimentos!$B$8:$B$37&lt;=A1265)*(Vencimentos!$B$8:$B$37&lt;&gt;"")*(Vencimentos!$C$8:$C$37&lt;&gt;"")),Vencimentos!$C$8:$C$37),0)</f>
        <v>0</v>
      </c>
      <c r="D1265" s="10">
        <f>MAX(IF(AND(ISNUMBER(Formações!$C$8),A1265&gt;=Formações!$C$8),Formações!$B$8,0),IF(AND(ISNUMBER(Formações!$C$9),A1265&gt;=Formações!$C$9),Formações!$B$9,0),IF(AND(ISNUMBER(Formações!$C$10),A1265&gt;=Formações!$C$10),Formações!$B$10,0),IF(AND(ISNUMBER(Formações!$C$11),A1265&gt;=Formações!$C$11),Formações!$B$11,0),IF(AND(ISNUMBER(Formações!$C$12),A1265&gt;=Formações!$C$12),Formações!$B$12,0))</f>
        <v>0</v>
      </c>
      <c r="E1265">
        <v>30</v>
      </c>
      <c r="F1265" s="8">
        <f t="shared" si="19"/>
        <v>0</v>
      </c>
    </row>
    <row r="1266" spans="1:6">
      <c r="A1266" s="1">
        <v>45820</v>
      </c>
      <c r="B1266" s="16">
        <v>45809</v>
      </c>
      <c r="C1266" s="8">
        <f>IFERROR(LOOKUP(2,1/((Vencimentos!$B$8:$B$37&lt;=A1266)*(Vencimentos!$B$8:$B$37&lt;&gt;"")*(Vencimentos!$C$8:$C$37&lt;&gt;"")),Vencimentos!$C$8:$C$37),0)</f>
        <v>0</v>
      </c>
      <c r="D1266" s="10">
        <f>MAX(IF(AND(ISNUMBER(Formações!$C$8),A1266&gt;=Formações!$C$8),Formações!$B$8,0),IF(AND(ISNUMBER(Formações!$C$9),A1266&gt;=Formações!$C$9),Formações!$B$9,0),IF(AND(ISNUMBER(Formações!$C$10),A1266&gt;=Formações!$C$10),Formações!$B$10,0),IF(AND(ISNUMBER(Formações!$C$11),A1266&gt;=Formações!$C$11),Formações!$B$11,0),IF(AND(ISNUMBER(Formações!$C$12),A1266&gt;=Formações!$C$12),Formações!$B$12,0))</f>
        <v>0</v>
      </c>
      <c r="E1266">
        <v>30</v>
      </c>
      <c r="F1266" s="8">
        <f t="shared" si="19"/>
        <v>0</v>
      </c>
    </row>
    <row r="1267" spans="1:6">
      <c r="A1267" s="1">
        <v>45821</v>
      </c>
      <c r="B1267" s="16">
        <v>45809</v>
      </c>
      <c r="C1267" s="8">
        <f>IFERROR(LOOKUP(2,1/((Vencimentos!$B$8:$B$37&lt;=A1267)*(Vencimentos!$B$8:$B$37&lt;&gt;"")*(Vencimentos!$C$8:$C$37&lt;&gt;"")),Vencimentos!$C$8:$C$37),0)</f>
        <v>0</v>
      </c>
      <c r="D1267" s="10">
        <f>MAX(IF(AND(ISNUMBER(Formações!$C$8),A1267&gt;=Formações!$C$8),Formações!$B$8,0),IF(AND(ISNUMBER(Formações!$C$9),A1267&gt;=Formações!$C$9),Formações!$B$9,0),IF(AND(ISNUMBER(Formações!$C$10),A1267&gt;=Formações!$C$10),Formações!$B$10,0),IF(AND(ISNUMBER(Formações!$C$11),A1267&gt;=Formações!$C$11),Formações!$B$11,0),IF(AND(ISNUMBER(Formações!$C$12),A1267&gt;=Formações!$C$12),Formações!$B$12,0))</f>
        <v>0</v>
      </c>
      <c r="E1267">
        <v>30</v>
      </c>
      <c r="F1267" s="8">
        <f t="shared" si="19"/>
        <v>0</v>
      </c>
    </row>
    <row r="1268" spans="1:6">
      <c r="A1268" s="1">
        <v>45822</v>
      </c>
      <c r="B1268" s="16">
        <v>45809</v>
      </c>
      <c r="C1268" s="8">
        <f>IFERROR(LOOKUP(2,1/((Vencimentos!$B$8:$B$37&lt;=A1268)*(Vencimentos!$B$8:$B$37&lt;&gt;"")*(Vencimentos!$C$8:$C$37&lt;&gt;"")),Vencimentos!$C$8:$C$37),0)</f>
        <v>0</v>
      </c>
      <c r="D1268" s="10">
        <f>MAX(IF(AND(ISNUMBER(Formações!$C$8),A1268&gt;=Formações!$C$8),Formações!$B$8,0),IF(AND(ISNUMBER(Formações!$C$9),A1268&gt;=Formações!$C$9),Formações!$B$9,0),IF(AND(ISNUMBER(Formações!$C$10),A1268&gt;=Formações!$C$10),Formações!$B$10,0),IF(AND(ISNUMBER(Formações!$C$11),A1268&gt;=Formações!$C$11),Formações!$B$11,0),IF(AND(ISNUMBER(Formações!$C$12),A1268&gt;=Formações!$C$12),Formações!$B$12,0))</f>
        <v>0</v>
      </c>
      <c r="E1268">
        <v>30</v>
      </c>
      <c r="F1268" s="8">
        <f t="shared" si="19"/>
        <v>0</v>
      </c>
    </row>
    <row r="1269" spans="1:6">
      <c r="A1269" s="1">
        <v>45823</v>
      </c>
      <c r="B1269" s="16">
        <v>45809</v>
      </c>
      <c r="C1269" s="8">
        <f>IFERROR(LOOKUP(2,1/((Vencimentos!$B$8:$B$37&lt;=A1269)*(Vencimentos!$B$8:$B$37&lt;&gt;"")*(Vencimentos!$C$8:$C$37&lt;&gt;"")),Vencimentos!$C$8:$C$37),0)</f>
        <v>0</v>
      </c>
      <c r="D1269" s="10">
        <f>MAX(IF(AND(ISNUMBER(Formações!$C$8),A1269&gt;=Formações!$C$8),Formações!$B$8,0),IF(AND(ISNUMBER(Formações!$C$9),A1269&gt;=Formações!$C$9),Formações!$B$9,0),IF(AND(ISNUMBER(Formações!$C$10),A1269&gt;=Formações!$C$10),Formações!$B$10,0),IF(AND(ISNUMBER(Formações!$C$11),A1269&gt;=Formações!$C$11),Formações!$B$11,0),IF(AND(ISNUMBER(Formações!$C$12),A1269&gt;=Formações!$C$12),Formações!$B$12,0))</f>
        <v>0</v>
      </c>
      <c r="E1269">
        <v>30</v>
      </c>
      <c r="F1269" s="8">
        <f t="shared" si="19"/>
        <v>0</v>
      </c>
    </row>
    <row r="1270" spans="1:6">
      <c r="A1270" s="1">
        <v>45824</v>
      </c>
      <c r="B1270" s="16">
        <v>45809</v>
      </c>
      <c r="C1270" s="8">
        <f>IFERROR(LOOKUP(2,1/((Vencimentos!$B$8:$B$37&lt;=A1270)*(Vencimentos!$B$8:$B$37&lt;&gt;"")*(Vencimentos!$C$8:$C$37&lt;&gt;"")),Vencimentos!$C$8:$C$37),0)</f>
        <v>0</v>
      </c>
      <c r="D1270" s="10">
        <f>MAX(IF(AND(ISNUMBER(Formações!$C$8),A1270&gt;=Formações!$C$8),Formações!$B$8,0),IF(AND(ISNUMBER(Formações!$C$9),A1270&gt;=Formações!$C$9),Formações!$B$9,0),IF(AND(ISNUMBER(Formações!$C$10),A1270&gt;=Formações!$C$10),Formações!$B$10,0),IF(AND(ISNUMBER(Formações!$C$11),A1270&gt;=Formações!$C$11),Formações!$B$11,0),IF(AND(ISNUMBER(Formações!$C$12),A1270&gt;=Formações!$C$12),Formações!$B$12,0))</f>
        <v>0</v>
      </c>
      <c r="E1270">
        <v>30</v>
      </c>
      <c r="F1270" s="8">
        <f t="shared" si="19"/>
        <v>0</v>
      </c>
    </row>
    <row r="1271" spans="1:6">
      <c r="A1271" s="1">
        <v>45825</v>
      </c>
      <c r="B1271" s="16">
        <v>45809</v>
      </c>
      <c r="C1271" s="8">
        <f>IFERROR(LOOKUP(2,1/((Vencimentos!$B$8:$B$37&lt;=A1271)*(Vencimentos!$B$8:$B$37&lt;&gt;"")*(Vencimentos!$C$8:$C$37&lt;&gt;"")),Vencimentos!$C$8:$C$37),0)</f>
        <v>0</v>
      </c>
      <c r="D1271" s="10">
        <f>MAX(IF(AND(ISNUMBER(Formações!$C$8),A1271&gt;=Formações!$C$8),Formações!$B$8,0),IF(AND(ISNUMBER(Formações!$C$9),A1271&gt;=Formações!$C$9),Formações!$B$9,0),IF(AND(ISNUMBER(Formações!$C$10),A1271&gt;=Formações!$C$10),Formações!$B$10,0),IF(AND(ISNUMBER(Formações!$C$11),A1271&gt;=Formações!$C$11),Formações!$B$11,0),IF(AND(ISNUMBER(Formações!$C$12),A1271&gt;=Formações!$C$12),Formações!$B$12,0))</f>
        <v>0</v>
      </c>
      <c r="E1271">
        <v>30</v>
      </c>
      <c r="F1271" s="8">
        <f t="shared" si="19"/>
        <v>0</v>
      </c>
    </row>
    <row r="1272" spans="1:6">
      <c r="A1272" s="1">
        <v>45826</v>
      </c>
      <c r="B1272" s="16">
        <v>45809</v>
      </c>
      <c r="C1272" s="8">
        <f>IFERROR(LOOKUP(2,1/((Vencimentos!$B$8:$B$37&lt;=A1272)*(Vencimentos!$B$8:$B$37&lt;&gt;"")*(Vencimentos!$C$8:$C$37&lt;&gt;"")),Vencimentos!$C$8:$C$37),0)</f>
        <v>0</v>
      </c>
      <c r="D1272" s="10">
        <f>MAX(IF(AND(ISNUMBER(Formações!$C$8),A1272&gt;=Formações!$C$8),Formações!$B$8,0),IF(AND(ISNUMBER(Formações!$C$9),A1272&gt;=Formações!$C$9),Formações!$B$9,0),IF(AND(ISNUMBER(Formações!$C$10),A1272&gt;=Formações!$C$10),Formações!$B$10,0),IF(AND(ISNUMBER(Formações!$C$11),A1272&gt;=Formações!$C$11),Formações!$B$11,0),IF(AND(ISNUMBER(Formações!$C$12),A1272&gt;=Formações!$C$12),Formações!$B$12,0))</f>
        <v>0</v>
      </c>
      <c r="E1272">
        <v>30</v>
      </c>
      <c r="F1272" s="8">
        <f t="shared" si="19"/>
        <v>0</v>
      </c>
    </row>
    <row r="1273" spans="1:6">
      <c r="A1273" s="1">
        <v>45827</v>
      </c>
      <c r="B1273" s="16">
        <v>45809</v>
      </c>
      <c r="C1273" s="8">
        <f>IFERROR(LOOKUP(2,1/((Vencimentos!$B$8:$B$37&lt;=A1273)*(Vencimentos!$B$8:$B$37&lt;&gt;"")*(Vencimentos!$C$8:$C$37&lt;&gt;"")),Vencimentos!$C$8:$C$37),0)</f>
        <v>0</v>
      </c>
      <c r="D1273" s="10">
        <f>MAX(IF(AND(ISNUMBER(Formações!$C$8),A1273&gt;=Formações!$C$8),Formações!$B$8,0),IF(AND(ISNUMBER(Formações!$C$9),A1273&gt;=Formações!$C$9),Formações!$B$9,0),IF(AND(ISNUMBER(Formações!$C$10),A1273&gt;=Formações!$C$10),Formações!$B$10,0),IF(AND(ISNUMBER(Formações!$C$11),A1273&gt;=Formações!$C$11),Formações!$B$11,0),IF(AND(ISNUMBER(Formações!$C$12),A1273&gt;=Formações!$C$12),Formações!$B$12,0))</f>
        <v>0</v>
      </c>
      <c r="E1273">
        <v>30</v>
      </c>
      <c r="F1273" s="8">
        <f t="shared" si="19"/>
        <v>0</v>
      </c>
    </row>
    <row r="1274" spans="1:6">
      <c r="A1274" s="1">
        <v>45828</v>
      </c>
      <c r="B1274" s="16">
        <v>45809</v>
      </c>
      <c r="C1274" s="8">
        <f>IFERROR(LOOKUP(2,1/((Vencimentos!$B$8:$B$37&lt;=A1274)*(Vencimentos!$B$8:$B$37&lt;&gt;"")*(Vencimentos!$C$8:$C$37&lt;&gt;"")),Vencimentos!$C$8:$C$37),0)</f>
        <v>0</v>
      </c>
      <c r="D1274" s="10">
        <f>MAX(IF(AND(ISNUMBER(Formações!$C$8),A1274&gt;=Formações!$C$8),Formações!$B$8,0),IF(AND(ISNUMBER(Formações!$C$9),A1274&gt;=Formações!$C$9),Formações!$B$9,0),IF(AND(ISNUMBER(Formações!$C$10),A1274&gt;=Formações!$C$10),Formações!$B$10,0),IF(AND(ISNUMBER(Formações!$C$11),A1274&gt;=Formações!$C$11),Formações!$B$11,0),IF(AND(ISNUMBER(Formações!$C$12),A1274&gt;=Formações!$C$12),Formações!$B$12,0))</f>
        <v>0</v>
      </c>
      <c r="E1274">
        <v>30</v>
      </c>
      <c r="F1274" s="8">
        <f t="shared" si="19"/>
        <v>0</v>
      </c>
    </row>
    <row r="1275" spans="1:6">
      <c r="A1275" s="1">
        <v>45829</v>
      </c>
      <c r="B1275" s="16">
        <v>45809</v>
      </c>
      <c r="C1275" s="8">
        <f>IFERROR(LOOKUP(2,1/((Vencimentos!$B$8:$B$37&lt;=A1275)*(Vencimentos!$B$8:$B$37&lt;&gt;"")*(Vencimentos!$C$8:$C$37&lt;&gt;"")),Vencimentos!$C$8:$C$37),0)</f>
        <v>0</v>
      </c>
      <c r="D1275" s="10">
        <f>MAX(IF(AND(ISNUMBER(Formações!$C$8),A1275&gt;=Formações!$C$8),Formações!$B$8,0),IF(AND(ISNUMBER(Formações!$C$9),A1275&gt;=Formações!$C$9),Formações!$B$9,0),IF(AND(ISNUMBER(Formações!$C$10),A1275&gt;=Formações!$C$10),Formações!$B$10,0),IF(AND(ISNUMBER(Formações!$C$11),A1275&gt;=Formações!$C$11),Formações!$B$11,0),IF(AND(ISNUMBER(Formações!$C$12),A1275&gt;=Formações!$C$12),Formações!$B$12,0))</f>
        <v>0</v>
      </c>
      <c r="E1275">
        <v>30</v>
      </c>
      <c r="F1275" s="8">
        <f t="shared" si="19"/>
        <v>0</v>
      </c>
    </row>
    <row r="1276" spans="1:6">
      <c r="A1276" s="1">
        <v>45830</v>
      </c>
      <c r="B1276" s="16">
        <v>45809</v>
      </c>
      <c r="C1276" s="8">
        <f>IFERROR(LOOKUP(2,1/((Vencimentos!$B$8:$B$37&lt;=A1276)*(Vencimentos!$B$8:$B$37&lt;&gt;"")*(Vencimentos!$C$8:$C$37&lt;&gt;"")),Vencimentos!$C$8:$C$37),0)</f>
        <v>0</v>
      </c>
      <c r="D1276" s="10">
        <f>MAX(IF(AND(ISNUMBER(Formações!$C$8),A1276&gt;=Formações!$C$8),Formações!$B$8,0),IF(AND(ISNUMBER(Formações!$C$9),A1276&gt;=Formações!$C$9),Formações!$B$9,0),IF(AND(ISNUMBER(Formações!$C$10),A1276&gt;=Formações!$C$10),Formações!$B$10,0),IF(AND(ISNUMBER(Formações!$C$11),A1276&gt;=Formações!$C$11),Formações!$B$11,0),IF(AND(ISNUMBER(Formações!$C$12),A1276&gt;=Formações!$C$12),Formações!$B$12,0))</f>
        <v>0</v>
      </c>
      <c r="E1276">
        <v>30</v>
      </c>
      <c r="F1276" s="8">
        <f t="shared" si="19"/>
        <v>0</v>
      </c>
    </row>
    <row r="1277" spans="1:6">
      <c r="A1277" s="1">
        <v>45831</v>
      </c>
      <c r="B1277" s="16">
        <v>45809</v>
      </c>
      <c r="C1277" s="8">
        <f>IFERROR(LOOKUP(2,1/((Vencimentos!$B$8:$B$37&lt;=A1277)*(Vencimentos!$B$8:$B$37&lt;&gt;"")*(Vencimentos!$C$8:$C$37&lt;&gt;"")),Vencimentos!$C$8:$C$37),0)</f>
        <v>0</v>
      </c>
      <c r="D1277" s="10">
        <f>MAX(IF(AND(ISNUMBER(Formações!$C$8),A1277&gt;=Formações!$C$8),Formações!$B$8,0),IF(AND(ISNUMBER(Formações!$C$9),A1277&gt;=Formações!$C$9),Formações!$B$9,0),IF(AND(ISNUMBER(Formações!$C$10),A1277&gt;=Formações!$C$10),Formações!$B$10,0),IF(AND(ISNUMBER(Formações!$C$11),A1277&gt;=Formações!$C$11),Formações!$B$11,0),IF(AND(ISNUMBER(Formações!$C$12),A1277&gt;=Formações!$C$12),Formações!$B$12,0))</f>
        <v>0</v>
      </c>
      <c r="E1277">
        <v>30</v>
      </c>
      <c r="F1277" s="8">
        <f t="shared" si="19"/>
        <v>0</v>
      </c>
    </row>
    <row r="1278" spans="1:6">
      <c r="A1278" s="1">
        <v>45832</v>
      </c>
      <c r="B1278" s="16">
        <v>45809</v>
      </c>
      <c r="C1278" s="8">
        <f>IFERROR(LOOKUP(2,1/((Vencimentos!$B$8:$B$37&lt;=A1278)*(Vencimentos!$B$8:$B$37&lt;&gt;"")*(Vencimentos!$C$8:$C$37&lt;&gt;"")),Vencimentos!$C$8:$C$37),0)</f>
        <v>0</v>
      </c>
      <c r="D1278" s="10">
        <f>MAX(IF(AND(ISNUMBER(Formações!$C$8),A1278&gt;=Formações!$C$8),Formações!$B$8,0),IF(AND(ISNUMBER(Formações!$C$9),A1278&gt;=Formações!$C$9),Formações!$B$9,0),IF(AND(ISNUMBER(Formações!$C$10),A1278&gt;=Formações!$C$10),Formações!$B$10,0),IF(AND(ISNUMBER(Formações!$C$11),A1278&gt;=Formações!$C$11),Formações!$B$11,0),IF(AND(ISNUMBER(Formações!$C$12),A1278&gt;=Formações!$C$12),Formações!$B$12,0))</f>
        <v>0</v>
      </c>
      <c r="E1278">
        <v>30</v>
      </c>
      <c r="F1278" s="8">
        <f t="shared" si="19"/>
        <v>0</v>
      </c>
    </row>
    <row r="1279" spans="1:6">
      <c r="A1279" s="1">
        <v>45833</v>
      </c>
      <c r="B1279" s="16">
        <v>45809</v>
      </c>
      <c r="C1279" s="8">
        <f>IFERROR(LOOKUP(2,1/((Vencimentos!$B$8:$B$37&lt;=A1279)*(Vencimentos!$B$8:$B$37&lt;&gt;"")*(Vencimentos!$C$8:$C$37&lt;&gt;"")),Vencimentos!$C$8:$C$37),0)</f>
        <v>0</v>
      </c>
      <c r="D1279" s="10">
        <f>MAX(IF(AND(ISNUMBER(Formações!$C$8),A1279&gt;=Formações!$C$8),Formações!$B$8,0),IF(AND(ISNUMBER(Formações!$C$9),A1279&gt;=Formações!$C$9),Formações!$B$9,0),IF(AND(ISNUMBER(Formações!$C$10),A1279&gt;=Formações!$C$10),Formações!$B$10,0),IF(AND(ISNUMBER(Formações!$C$11),A1279&gt;=Formações!$C$11),Formações!$B$11,0),IF(AND(ISNUMBER(Formações!$C$12),A1279&gt;=Formações!$C$12),Formações!$B$12,0))</f>
        <v>0</v>
      </c>
      <c r="E1279">
        <v>30</v>
      </c>
      <c r="F1279" s="8">
        <f t="shared" si="19"/>
        <v>0</v>
      </c>
    </row>
    <row r="1280" spans="1:6">
      <c r="A1280" s="1">
        <v>45834</v>
      </c>
      <c r="B1280" s="16">
        <v>45809</v>
      </c>
      <c r="C1280" s="8">
        <f>IFERROR(LOOKUP(2,1/((Vencimentos!$B$8:$B$37&lt;=A1280)*(Vencimentos!$B$8:$B$37&lt;&gt;"")*(Vencimentos!$C$8:$C$37&lt;&gt;"")),Vencimentos!$C$8:$C$37),0)</f>
        <v>0</v>
      </c>
      <c r="D1280" s="10">
        <f>MAX(IF(AND(ISNUMBER(Formações!$C$8),A1280&gt;=Formações!$C$8),Formações!$B$8,0),IF(AND(ISNUMBER(Formações!$C$9),A1280&gt;=Formações!$C$9),Formações!$B$9,0),IF(AND(ISNUMBER(Formações!$C$10),A1280&gt;=Formações!$C$10),Formações!$B$10,0),IF(AND(ISNUMBER(Formações!$C$11),A1280&gt;=Formações!$C$11),Formações!$B$11,0),IF(AND(ISNUMBER(Formações!$C$12),A1280&gt;=Formações!$C$12),Formações!$B$12,0))</f>
        <v>0</v>
      </c>
      <c r="E1280">
        <v>30</v>
      </c>
      <c r="F1280" s="8">
        <f t="shared" si="19"/>
        <v>0</v>
      </c>
    </row>
    <row r="1281" spans="1:6">
      <c r="A1281" s="1">
        <v>45835</v>
      </c>
      <c r="B1281" s="16">
        <v>45809</v>
      </c>
      <c r="C1281" s="8">
        <f>IFERROR(LOOKUP(2,1/((Vencimentos!$B$8:$B$37&lt;=A1281)*(Vencimentos!$B$8:$B$37&lt;&gt;"")*(Vencimentos!$C$8:$C$37&lt;&gt;"")),Vencimentos!$C$8:$C$37),0)</f>
        <v>0</v>
      </c>
      <c r="D1281" s="10">
        <f>MAX(IF(AND(ISNUMBER(Formações!$C$8),A1281&gt;=Formações!$C$8),Formações!$B$8,0),IF(AND(ISNUMBER(Formações!$C$9),A1281&gt;=Formações!$C$9),Formações!$B$9,0),IF(AND(ISNUMBER(Formações!$C$10),A1281&gt;=Formações!$C$10),Formações!$B$10,0),IF(AND(ISNUMBER(Formações!$C$11),A1281&gt;=Formações!$C$11),Formações!$B$11,0),IF(AND(ISNUMBER(Formações!$C$12),A1281&gt;=Formações!$C$12),Formações!$B$12,0))</f>
        <v>0</v>
      </c>
      <c r="E1281">
        <v>30</v>
      </c>
      <c r="F1281" s="8">
        <f t="shared" si="19"/>
        <v>0</v>
      </c>
    </row>
    <row r="1282" spans="1:6">
      <c r="A1282" s="1">
        <v>45836</v>
      </c>
      <c r="B1282" s="16">
        <v>45809</v>
      </c>
      <c r="C1282" s="8">
        <f>IFERROR(LOOKUP(2,1/((Vencimentos!$B$8:$B$37&lt;=A1282)*(Vencimentos!$B$8:$B$37&lt;&gt;"")*(Vencimentos!$C$8:$C$37&lt;&gt;"")),Vencimentos!$C$8:$C$37),0)</f>
        <v>0</v>
      </c>
      <c r="D1282" s="10">
        <f>MAX(IF(AND(ISNUMBER(Formações!$C$8),A1282&gt;=Formações!$C$8),Formações!$B$8,0),IF(AND(ISNUMBER(Formações!$C$9),A1282&gt;=Formações!$C$9),Formações!$B$9,0),IF(AND(ISNUMBER(Formações!$C$10),A1282&gt;=Formações!$C$10),Formações!$B$10,0),IF(AND(ISNUMBER(Formações!$C$11),A1282&gt;=Formações!$C$11),Formações!$B$11,0),IF(AND(ISNUMBER(Formações!$C$12),A1282&gt;=Formações!$C$12),Formações!$B$12,0))</f>
        <v>0</v>
      </c>
      <c r="E1282">
        <v>30</v>
      </c>
      <c r="F1282" s="8">
        <f t="shared" si="19"/>
        <v>0</v>
      </c>
    </row>
    <row r="1283" spans="1:6">
      <c r="A1283" s="1">
        <v>45837</v>
      </c>
      <c r="B1283" s="16">
        <v>45809</v>
      </c>
      <c r="C1283" s="8">
        <f>IFERROR(LOOKUP(2,1/((Vencimentos!$B$8:$B$37&lt;=A1283)*(Vencimentos!$B$8:$B$37&lt;&gt;"")*(Vencimentos!$C$8:$C$37&lt;&gt;"")),Vencimentos!$C$8:$C$37),0)</f>
        <v>0</v>
      </c>
      <c r="D1283" s="10">
        <f>MAX(IF(AND(ISNUMBER(Formações!$C$8),A1283&gt;=Formações!$C$8),Formações!$B$8,0),IF(AND(ISNUMBER(Formações!$C$9),A1283&gt;=Formações!$C$9),Formações!$B$9,0),IF(AND(ISNUMBER(Formações!$C$10),A1283&gt;=Formações!$C$10),Formações!$B$10,0),IF(AND(ISNUMBER(Formações!$C$11),A1283&gt;=Formações!$C$11),Formações!$B$11,0),IF(AND(ISNUMBER(Formações!$C$12),A1283&gt;=Formações!$C$12),Formações!$B$12,0))</f>
        <v>0</v>
      </c>
      <c r="E1283">
        <v>30</v>
      </c>
      <c r="F1283" s="8">
        <f t="shared" si="19"/>
        <v>0</v>
      </c>
    </row>
    <row r="1284" spans="1:6">
      <c r="A1284" s="1">
        <v>45838</v>
      </c>
      <c r="B1284" s="16">
        <v>45809</v>
      </c>
      <c r="C1284" s="8">
        <f>IFERROR(LOOKUP(2,1/((Vencimentos!$B$8:$B$37&lt;=A1284)*(Vencimentos!$B$8:$B$37&lt;&gt;"")*(Vencimentos!$C$8:$C$37&lt;&gt;"")),Vencimentos!$C$8:$C$37),0)</f>
        <v>0</v>
      </c>
      <c r="D1284" s="10">
        <f>MAX(IF(AND(ISNUMBER(Formações!$C$8),A1284&gt;=Formações!$C$8),Formações!$B$8,0),IF(AND(ISNUMBER(Formações!$C$9),A1284&gt;=Formações!$C$9),Formações!$B$9,0),IF(AND(ISNUMBER(Formações!$C$10),A1284&gt;=Formações!$C$10),Formações!$B$10,0),IF(AND(ISNUMBER(Formações!$C$11),A1284&gt;=Formações!$C$11),Formações!$B$11,0),IF(AND(ISNUMBER(Formações!$C$12),A1284&gt;=Formações!$C$12),Formações!$B$12,0))</f>
        <v>0</v>
      </c>
      <c r="E1284">
        <v>30</v>
      </c>
      <c r="F1284" s="8">
        <f t="shared" si="19"/>
        <v>0</v>
      </c>
    </row>
    <row r="1285" spans="1:6">
      <c r="A1285" s="1">
        <v>45839</v>
      </c>
      <c r="B1285" s="16">
        <v>45839</v>
      </c>
      <c r="C1285" s="8">
        <f>IFERROR(LOOKUP(2,1/((Vencimentos!$B$8:$B$37&lt;=A1285)*(Vencimentos!$B$8:$B$37&lt;&gt;"")*(Vencimentos!$C$8:$C$37&lt;&gt;"")),Vencimentos!$C$8:$C$37),0)</f>
        <v>0</v>
      </c>
      <c r="D1285" s="10">
        <f>MAX(IF(AND(ISNUMBER(Formações!$C$8),A1285&gt;=Formações!$C$8),Formações!$B$8,0),IF(AND(ISNUMBER(Formações!$C$9),A1285&gt;=Formações!$C$9),Formações!$B$9,0),IF(AND(ISNUMBER(Formações!$C$10),A1285&gt;=Formações!$C$10),Formações!$B$10,0),IF(AND(ISNUMBER(Formações!$C$11),A1285&gt;=Formações!$C$11),Formações!$B$11,0),IF(AND(ISNUMBER(Formações!$C$12),A1285&gt;=Formações!$C$12),Formações!$B$12,0))</f>
        <v>0</v>
      </c>
      <c r="E1285">
        <v>31</v>
      </c>
      <c r="F1285" s="8">
        <f t="shared" si="19"/>
        <v>0</v>
      </c>
    </row>
    <row r="1286" spans="1:6">
      <c r="A1286" s="1">
        <v>45840</v>
      </c>
      <c r="B1286" s="16">
        <v>45839</v>
      </c>
      <c r="C1286" s="8">
        <f>IFERROR(LOOKUP(2,1/((Vencimentos!$B$8:$B$37&lt;=A1286)*(Vencimentos!$B$8:$B$37&lt;&gt;"")*(Vencimentos!$C$8:$C$37&lt;&gt;"")),Vencimentos!$C$8:$C$37),0)</f>
        <v>0</v>
      </c>
      <c r="D1286" s="10">
        <f>MAX(IF(AND(ISNUMBER(Formações!$C$8),A1286&gt;=Formações!$C$8),Formações!$B$8,0),IF(AND(ISNUMBER(Formações!$C$9),A1286&gt;=Formações!$C$9),Formações!$B$9,0),IF(AND(ISNUMBER(Formações!$C$10),A1286&gt;=Formações!$C$10),Formações!$B$10,0),IF(AND(ISNUMBER(Formações!$C$11),A1286&gt;=Formações!$C$11),Formações!$B$11,0),IF(AND(ISNUMBER(Formações!$C$12),A1286&gt;=Formações!$C$12),Formações!$B$12,0))</f>
        <v>0</v>
      </c>
      <c r="E1286">
        <v>31</v>
      </c>
      <c r="F1286" s="8">
        <f t="shared" si="19"/>
        <v>0</v>
      </c>
    </row>
    <row r="1287" spans="1:6">
      <c r="A1287" s="1">
        <v>45841</v>
      </c>
      <c r="B1287" s="16">
        <v>45839</v>
      </c>
      <c r="C1287" s="8">
        <f>IFERROR(LOOKUP(2,1/((Vencimentos!$B$8:$B$37&lt;=A1287)*(Vencimentos!$B$8:$B$37&lt;&gt;"")*(Vencimentos!$C$8:$C$37&lt;&gt;"")),Vencimentos!$C$8:$C$37),0)</f>
        <v>0</v>
      </c>
      <c r="D1287" s="10">
        <f>MAX(IF(AND(ISNUMBER(Formações!$C$8),A1287&gt;=Formações!$C$8),Formações!$B$8,0),IF(AND(ISNUMBER(Formações!$C$9),A1287&gt;=Formações!$C$9),Formações!$B$9,0),IF(AND(ISNUMBER(Formações!$C$10),A1287&gt;=Formações!$C$10),Formações!$B$10,0),IF(AND(ISNUMBER(Formações!$C$11),A1287&gt;=Formações!$C$11),Formações!$B$11,0),IF(AND(ISNUMBER(Formações!$C$12),A1287&gt;=Formações!$C$12),Formações!$B$12,0))</f>
        <v>0</v>
      </c>
      <c r="E1287">
        <v>31</v>
      </c>
      <c r="F1287" s="8">
        <f t="shared" si="19"/>
        <v>0</v>
      </c>
    </row>
    <row r="1288" spans="1:6">
      <c r="A1288" s="1">
        <v>45842</v>
      </c>
      <c r="B1288" s="16">
        <v>45839</v>
      </c>
      <c r="C1288" s="8">
        <f>IFERROR(LOOKUP(2,1/((Vencimentos!$B$8:$B$37&lt;=A1288)*(Vencimentos!$B$8:$B$37&lt;&gt;"")*(Vencimentos!$C$8:$C$37&lt;&gt;"")),Vencimentos!$C$8:$C$37),0)</f>
        <v>0</v>
      </c>
      <c r="D1288" s="10">
        <f>MAX(IF(AND(ISNUMBER(Formações!$C$8),A1288&gt;=Formações!$C$8),Formações!$B$8,0),IF(AND(ISNUMBER(Formações!$C$9),A1288&gt;=Formações!$C$9),Formações!$B$9,0),IF(AND(ISNUMBER(Formações!$C$10),A1288&gt;=Formações!$C$10),Formações!$B$10,0),IF(AND(ISNUMBER(Formações!$C$11),A1288&gt;=Formações!$C$11),Formações!$B$11,0),IF(AND(ISNUMBER(Formações!$C$12),A1288&gt;=Formações!$C$12),Formações!$B$12,0))</f>
        <v>0</v>
      </c>
      <c r="E1288">
        <v>31</v>
      </c>
      <c r="F1288" s="8">
        <f t="shared" ref="F1288:F1351" si="20">IF(OR(C1288&lt;=0,D1288&lt;=0),0,C1288*D1288/E1288)</f>
        <v>0</v>
      </c>
    </row>
    <row r="1289" spans="1:6">
      <c r="A1289" s="1">
        <v>45843</v>
      </c>
      <c r="B1289" s="16">
        <v>45839</v>
      </c>
      <c r="C1289" s="8">
        <f>IFERROR(LOOKUP(2,1/((Vencimentos!$B$8:$B$37&lt;=A1289)*(Vencimentos!$B$8:$B$37&lt;&gt;"")*(Vencimentos!$C$8:$C$37&lt;&gt;"")),Vencimentos!$C$8:$C$37),0)</f>
        <v>0</v>
      </c>
      <c r="D1289" s="10">
        <f>MAX(IF(AND(ISNUMBER(Formações!$C$8),A1289&gt;=Formações!$C$8),Formações!$B$8,0),IF(AND(ISNUMBER(Formações!$C$9),A1289&gt;=Formações!$C$9),Formações!$B$9,0),IF(AND(ISNUMBER(Formações!$C$10),A1289&gt;=Formações!$C$10),Formações!$B$10,0),IF(AND(ISNUMBER(Formações!$C$11),A1289&gt;=Formações!$C$11),Formações!$B$11,0),IF(AND(ISNUMBER(Formações!$C$12),A1289&gt;=Formações!$C$12),Formações!$B$12,0))</f>
        <v>0</v>
      </c>
      <c r="E1289">
        <v>31</v>
      </c>
      <c r="F1289" s="8">
        <f t="shared" si="20"/>
        <v>0</v>
      </c>
    </row>
    <row r="1290" spans="1:6">
      <c r="A1290" s="1">
        <v>45844</v>
      </c>
      <c r="B1290" s="16">
        <v>45839</v>
      </c>
      <c r="C1290" s="8">
        <f>IFERROR(LOOKUP(2,1/((Vencimentos!$B$8:$B$37&lt;=A1290)*(Vencimentos!$B$8:$B$37&lt;&gt;"")*(Vencimentos!$C$8:$C$37&lt;&gt;"")),Vencimentos!$C$8:$C$37),0)</f>
        <v>0</v>
      </c>
      <c r="D1290" s="10">
        <f>MAX(IF(AND(ISNUMBER(Formações!$C$8),A1290&gt;=Formações!$C$8),Formações!$B$8,0),IF(AND(ISNUMBER(Formações!$C$9),A1290&gt;=Formações!$C$9),Formações!$B$9,0),IF(AND(ISNUMBER(Formações!$C$10),A1290&gt;=Formações!$C$10),Formações!$B$10,0),IF(AND(ISNUMBER(Formações!$C$11),A1290&gt;=Formações!$C$11),Formações!$B$11,0),IF(AND(ISNUMBER(Formações!$C$12),A1290&gt;=Formações!$C$12),Formações!$B$12,0))</f>
        <v>0</v>
      </c>
      <c r="E1290">
        <v>31</v>
      </c>
      <c r="F1290" s="8">
        <f t="shared" si="20"/>
        <v>0</v>
      </c>
    </row>
    <row r="1291" spans="1:6">
      <c r="A1291" s="1">
        <v>45845</v>
      </c>
      <c r="B1291" s="16">
        <v>45839</v>
      </c>
      <c r="C1291" s="8">
        <f>IFERROR(LOOKUP(2,1/((Vencimentos!$B$8:$B$37&lt;=A1291)*(Vencimentos!$B$8:$B$37&lt;&gt;"")*(Vencimentos!$C$8:$C$37&lt;&gt;"")),Vencimentos!$C$8:$C$37),0)</f>
        <v>0</v>
      </c>
      <c r="D1291" s="10">
        <f>MAX(IF(AND(ISNUMBER(Formações!$C$8),A1291&gt;=Formações!$C$8),Formações!$B$8,0),IF(AND(ISNUMBER(Formações!$C$9),A1291&gt;=Formações!$C$9),Formações!$B$9,0),IF(AND(ISNUMBER(Formações!$C$10),A1291&gt;=Formações!$C$10),Formações!$B$10,0),IF(AND(ISNUMBER(Formações!$C$11),A1291&gt;=Formações!$C$11),Formações!$B$11,0),IF(AND(ISNUMBER(Formações!$C$12),A1291&gt;=Formações!$C$12),Formações!$B$12,0))</f>
        <v>0</v>
      </c>
      <c r="E1291">
        <v>31</v>
      </c>
      <c r="F1291" s="8">
        <f t="shared" si="20"/>
        <v>0</v>
      </c>
    </row>
    <row r="1292" spans="1:6">
      <c r="A1292" s="1">
        <v>45846</v>
      </c>
      <c r="B1292" s="16">
        <v>45839</v>
      </c>
      <c r="C1292" s="8">
        <f>IFERROR(LOOKUP(2,1/((Vencimentos!$B$8:$B$37&lt;=A1292)*(Vencimentos!$B$8:$B$37&lt;&gt;"")*(Vencimentos!$C$8:$C$37&lt;&gt;"")),Vencimentos!$C$8:$C$37),0)</f>
        <v>0</v>
      </c>
      <c r="D1292" s="10">
        <f>MAX(IF(AND(ISNUMBER(Formações!$C$8),A1292&gt;=Formações!$C$8),Formações!$B$8,0),IF(AND(ISNUMBER(Formações!$C$9),A1292&gt;=Formações!$C$9),Formações!$B$9,0),IF(AND(ISNUMBER(Formações!$C$10),A1292&gt;=Formações!$C$10),Formações!$B$10,0),IF(AND(ISNUMBER(Formações!$C$11),A1292&gt;=Formações!$C$11),Formações!$B$11,0),IF(AND(ISNUMBER(Formações!$C$12),A1292&gt;=Formações!$C$12),Formações!$B$12,0))</f>
        <v>0</v>
      </c>
      <c r="E1292">
        <v>31</v>
      </c>
      <c r="F1292" s="8">
        <f t="shared" si="20"/>
        <v>0</v>
      </c>
    </row>
    <row r="1293" spans="1:6">
      <c r="A1293" s="1">
        <v>45847</v>
      </c>
      <c r="B1293" s="16">
        <v>45839</v>
      </c>
      <c r="C1293" s="8">
        <f>IFERROR(LOOKUP(2,1/((Vencimentos!$B$8:$B$37&lt;=A1293)*(Vencimentos!$B$8:$B$37&lt;&gt;"")*(Vencimentos!$C$8:$C$37&lt;&gt;"")),Vencimentos!$C$8:$C$37),0)</f>
        <v>0</v>
      </c>
      <c r="D1293" s="10">
        <f>MAX(IF(AND(ISNUMBER(Formações!$C$8),A1293&gt;=Formações!$C$8),Formações!$B$8,0),IF(AND(ISNUMBER(Formações!$C$9),A1293&gt;=Formações!$C$9),Formações!$B$9,0),IF(AND(ISNUMBER(Formações!$C$10),A1293&gt;=Formações!$C$10),Formações!$B$10,0),IF(AND(ISNUMBER(Formações!$C$11),A1293&gt;=Formações!$C$11),Formações!$B$11,0),IF(AND(ISNUMBER(Formações!$C$12),A1293&gt;=Formações!$C$12),Formações!$B$12,0))</f>
        <v>0</v>
      </c>
      <c r="E1293">
        <v>31</v>
      </c>
      <c r="F1293" s="8">
        <f t="shared" si="20"/>
        <v>0</v>
      </c>
    </row>
    <row r="1294" spans="1:6">
      <c r="A1294" s="1">
        <v>45848</v>
      </c>
      <c r="B1294" s="16">
        <v>45839</v>
      </c>
      <c r="C1294" s="8">
        <f>IFERROR(LOOKUP(2,1/((Vencimentos!$B$8:$B$37&lt;=A1294)*(Vencimentos!$B$8:$B$37&lt;&gt;"")*(Vencimentos!$C$8:$C$37&lt;&gt;"")),Vencimentos!$C$8:$C$37),0)</f>
        <v>0</v>
      </c>
      <c r="D1294" s="10">
        <f>MAX(IF(AND(ISNUMBER(Formações!$C$8),A1294&gt;=Formações!$C$8),Formações!$B$8,0),IF(AND(ISNUMBER(Formações!$C$9),A1294&gt;=Formações!$C$9),Formações!$B$9,0),IF(AND(ISNUMBER(Formações!$C$10),A1294&gt;=Formações!$C$10),Formações!$B$10,0),IF(AND(ISNUMBER(Formações!$C$11),A1294&gt;=Formações!$C$11),Formações!$B$11,0),IF(AND(ISNUMBER(Formações!$C$12),A1294&gt;=Formações!$C$12),Formações!$B$12,0))</f>
        <v>0</v>
      </c>
      <c r="E1294">
        <v>31</v>
      </c>
      <c r="F1294" s="8">
        <f t="shared" si="20"/>
        <v>0</v>
      </c>
    </row>
    <row r="1295" spans="1:6">
      <c r="A1295" s="1">
        <v>45849</v>
      </c>
      <c r="B1295" s="16">
        <v>45839</v>
      </c>
      <c r="C1295" s="8">
        <f>IFERROR(LOOKUP(2,1/((Vencimentos!$B$8:$B$37&lt;=A1295)*(Vencimentos!$B$8:$B$37&lt;&gt;"")*(Vencimentos!$C$8:$C$37&lt;&gt;"")),Vencimentos!$C$8:$C$37),0)</f>
        <v>0</v>
      </c>
      <c r="D1295" s="10">
        <f>MAX(IF(AND(ISNUMBER(Formações!$C$8),A1295&gt;=Formações!$C$8),Formações!$B$8,0),IF(AND(ISNUMBER(Formações!$C$9),A1295&gt;=Formações!$C$9),Formações!$B$9,0),IF(AND(ISNUMBER(Formações!$C$10),A1295&gt;=Formações!$C$10),Formações!$B$10,0),IF(AND(ISNUMBER(Formações!$C$11),A1295&gt;=Formações!$C$11),Formações!$B$11,0),IF(AND(ISNUMBER(Formações!$C$12),A1295&gt;=Formações!$C$12),Formações!$B$12,0))</f>
        <v>0</v>
      </c>
      <c r="E1295">
        <v>31</v>
      </c>
      <c r="F1295" s="8">
        <f t="shared" si="20"/>
        <v>0</v>
      </c>
    </row>
    <row r="1296" spans="1:6">
      <c r="A1296" s="1">
        <v>45850</v>
      </c>
      <c r="B1296" s="16">
        <v>45839</v>
      </c>
      <c r="C1296" s="8">
        <f>IFERROR(LOOKUP(2,1/((Vencimentos!$B$8:$B$37&lt;=A1296)*(Vencimentos!$B$8:$B$37&lt;&gt;"")*(Vencimentos!$C$8:$C$37&lt;&gt;"")),Vencimentos!$C$8:$C$37),0)</f>
        <v>0</v>
      </c>
      <c r="D1296" s="10">
        <f>MAX(IF(AND(ISNUMBER(Formações!$C$8),A1296&gt;=Formações!$C$8),Formações!$B$8,0),IF(AND(ISNUMBER(Formações!$C$9),A1296&gt;=Formações!$C$9),Formações!$B$9,0),IF(AND(ISNUMBER(Formações!$C$10),A1296&gt;=Formações!$C$10),Formações!$B$10,0),IF(AND(ISNUMBER(Formações!$C$11),A1296&gt;=Formações!$C$11),Formações!$B$11,0),IF(AND(ISNUMBER(Formações!$C$12),A1296&gt;=Formações!$C$12),Formações!$B$12,0))</f>
        <v>0</v>
      </c>
      <c r="E1296">
        <v>31</v>
      </c>
      <c r="F1296" s="8">
        <f t="shared" si="20"/>
        <v>0</v>
      </c>
    </row>
    <row r="1297" spans="1:6">
      <c r="A1297" s="1">
        <v>45851</v>
      </c>
      <c r="B1297" s="16">
        <v>45839</v>
      </c>
      <c r="C1297" s="8">
        <f>IFERROR(LOOKUP(2,1/((Vencimentos!$B$8:$B$37&lt;=A1297)*(Vencimentos!$B$8:$B$37&lt;&gt;"")*(Vencimentos!$C$8:$C$37&lt;&gt;"")),Vencimentos!$C$8:$C$37),0)</f>
        <v>0</v>
      </c>
      <c r="D1297" s="10">
        <f>MAX(IF(AND(ISNUMBER(Formações!$C$8),A1297&gt;=Formações!$C$8),Formações!$B$8,0),IF(AND(ISNUMBER(Formações!$C$9),A1297&gt;=Formações!$C$9),Formações!$B$9,0),IF(AND(ISNUMBER(Formações!$C$10),A1297&gt;=Formações!$C$10),Formações!$B$10,0),IF(AND(ISNUMBER(Formações!$C$11),A1297&gt;=Formações!$C$11),Formações!$B$11,0),IF(AND(ISNUMBER(Formações!$C$12),A1297&gt;=Formações!$C$12),Formações!$B$12,0))</f>
        <v>0</v>
      </c>
      <c r="E1297">
        <v>31</v>
      </c>
      <c r="F1297" s="8">
        <f t="shared" si="20"/>
        <v>0</v>
      </c>
    </row>
    <row r="1298" spans="1:6">
      <c r="A1298" s="1">
        <v>45852</v>
      </c>
      <c r="B1298" s="16">
        <v>45839</v>
      </c>
      <c r="C1298" s="8">
        <f>IFERROR(LOOKUP(2,1/((Vencimentos!$B$8:$B$37&lt;=A1298)*(Vencimentos!$B$8:$B$37&lt;&gt;"")*(Vencimentos!$C$8:$C$37&lt;&gt;"")),Vencimentos!$C$8:$C$37),0)</f>
        <v>0</v>
      </c>
      <c r="D1298" s="10">
        <f>MAX(IF(AND(ISNUMBER(Formações!$C$8),A1298&gt;=Formações!$C$8),Formações!$B$8,0),IF(AND(ISNUMBER(Formações!$C$9),A1298&gt;=Formações!$C$9),Formações!$B$9,0),IF(AND(ISNUMBER(Formações!$C$10),A1298&gt;=Formações!$C$10),Formações!$B$10,0),IF(AND(ISNUMBER(Formações!$C$11),A1298&gt;=Formações!$C$11),Formações!$B$11,0),IF(AND(ISNUMBER(Formações!$C$12),A1298&gt;=Formações!$C$12),Formações!$B$12,0))</f>
        <v>0</v>
      </c>
      <c r="E1298">
        <v>31</v>
      </c>
      <c r="F1298" s="8">
        <f t="shared" si="20"/>
        <v>0</v>
      </c>
    </row>
    <row r="1299" spans="1:6">
      <c r="A1299" s="1">
        <v>45853</v>
      </c>
      <c r="B1299" s="16">
        <v>45839</v>
      </c>
      <c r="C1299" s="8">
        <f>IFERROR(LOOKUP(2,1/((Vencimentos!$B$8:$B$37&lt;=A1299)*(Vencimentos!$B$8:$B$37&lt;&gt;"")*(Vencimentos!$C$8:$C$37&lt;&gt;"")),Vencimentos!$C$8:$C$37),0)</f>
        <v>0</v>
      </c>
      <c r="D1299" s="10">
        <f>MAX(IF(AND(ISNUMBER(Formações!$C$8),A1299&gt;=Formações!$C$8),Formações!$B$8,0),IF(AND(ISNUMBER(Formações!$C$9),A1299&gt;=Formações!$C$9),Formações!$B$9,0),IF(AND(ISNUMBER(Formações!$C$10),A1299&gt;=Formações!$C$10),Formações!$B$10,0),IF(AND(ISNUMBER(Formações!$C$11),A1299&gt;=Formações!$C$11),Formações!$B$11,0),IF(AND(ISNUMBER(Formações!$C$12),A1299&gt;=Formações!$C$12),Formações!$B$12,0))</f>
        <v>0</v>
      </c>
      <c r="E1299">
        <v>31</v>
      </c>
      <c r="F1299" s="8">
        <f t="shared" si="20"/>
        <v>0</v>
      </c>
    </row>
    <row r="1300" spans="1:6">
      <c r="A1300" s="1">
        <v>45854</v>
      </c>
      <c r="B1300" s="16">
        <v>45839</v>
      </c>
      <c r="C1300" s="8">
        <f>IFERROR(LOOKUP(2,1/((Vencimentos!$B$8:$B$37&lt;=A1300)*(Vencimentos!$B$8:$B$37&lt;&gt;"")*(Vencimentos!$C$8:$C$37&lt;&gt;"")),Vencimentos!$C$8:$C$37),0)</f>
        <v>0</v>
      </c>
      <c r="D1300" s="10">
        <f>MAX(IF(AND(ISNUMBER(Formações!$C$8),A1300&gt;=Formações!$C$8),Formações!$B$8,0),IF(AND(ISNUMBER(Formações!$C$9),A1300&gt;=Formações!$C$9),Formações!$B$9,0),IF(AND(ISNUMBER(Formações!$C$10),A1300&gt;=Formações!$C$10),Formações!$B$10,0),IF(AND(ISNUMBER(Formações!$C$11),A1300&gt;=Formações!$C$11),Formações!$B$11,0),IF(AND(ISNUMBER(Formações!$C$12),A1300&gt;=Formações!$C$12),Formações!$B$12,0))</f>
        <v>0</v>
      </c>
      <c r="E1300">
        <v>31</v>
      </c>
      <c r="F1300" s="8">
        <f t="shared" si="20"/>
        <v>0</v>
      </c>
    </row>
    <row r="1301" spans="1:6">
      <c r="A1301" s="1">
        <v>45855</v>
      </c>
      <c r="B1301" s="16">
        <v>45839</v>
      </c>
      <c r="C1301" s="8">
        <f>IFERROR(LOOKUP(2,1/((Vencimentos!$B$8:$B$37&lt;=A1301)*(Vencimentos!$B$8:$B$37&lt;&gt;"")*(Vencimentos!$C$8:$C$37&lt;&gt;"")),Vencimentos!$C$8:$C$37),0)</f>
        <v>0</v>
      </c>
      <c r="D1301" s="10">
        <f>MAX(IF(AND(ISNUMBER(Formações!$C$8),A1301&gt;=Formações!$C$8),Formações!$B$8,0),IF(AND(ISNUMBER(Formações!$C$9),A1301&gt;=Formações!$C$9),Formações!$B$9,0),IF(AND(ISNUMBER(Formações!$C$10),A1301&gt;=Formações!$C$10),Formações!$B$10,0),IF(AND(ISNUMBER(Formações!$C$11),A1301&gt;=Formações!$C$11),Formações!$B$11,0),IF(AND(ISNUMBER(Formações!$C$12),A1301&gt;=Formações!$C$12),Formações!$B$12,0))</f>
        <v>0</v>
      </c>
      <c r="E1301">
        <v>31</v>
      </c>
      <c r="F1301" s="8">
        <f t="shared" si="20"/>
        <v>0</v>
      </c>
    </row>
    <row r="1302" spans="1:6">
      <c r="A1302" s="1">
        <v>45856</v>
      </c>
      <c r="B1302" s="16">
        <v>45839</v>
      </c>
      <c r="C1302" s="8">
        <f>IFERROR(LOOKUP(2,1/((Vencimentos!$B$8:$B$37&lt;=A1302)*(Vencimentos!$B$8:$B$37&lt;&gt;"")*(Vencimentos!$C$8:$C$37&lt;&gt;"")),Vencimentos!$C$8:$C$37),0)</f>
        <v>0</v>
      </c>
      <c r="D1302" s="10">
        <f>MAX(IF(AND(ISNUMBER(Formações!$C$8),A1302&gt;=Formações!$C$8),Formações!$B$8,0),IF(AND(ISNUMBER(Formações!$C$9),A1302&gt;=Formações!$C$9),Formações!$B$9,0),IF(AND(ISNUMBER(Formações!$C$10),A1302&gt;=Formações!$C$10),Formações!$B$10,0),IF(AND(ISNUMBER(Formações!$C$11),A1302&gt;=Formações!$C$11),Formações!$B$11,0),IF(AND(ISNUMBER(Formações!$C$12),A1302&gt;=Formações!$C$12),Formações!$B$12,0))</f>
        <v>0</v>
      </c>
      <c r="E1302">
        <v>31</v>
      </c>
      <c r="F1302" s="8">
        <f t="shared" si="20"/>
        <v>0</v>
      </c>
    </row>
    <row r="1303" spans="1:6">
      <c r="A1303" s="1">
        <v>45857</v>
      </c>
      <c r="B1303" s="16">
        <v>45839</v>
      </c>
      <c r="C1303" s="8">
        <f>IFERROR(LOOKUP(2,1/((Vencimentos!$B$8:$B$37&lt;=A1303)*(Vencimentos!$B$8:$B$37&lt;&gt;"")*(Vencimentos!$C$8:$C$37&lt;&gt;"")),Vencimentos!$C$8:$C$37),0)</f>
        <v>0</v>
      </c>
      <c r="D1303" s="10">
        <f>MAX(IF(AND(ISNUMBER(Formações!$C$8),A1303&gt;=Formações!$C$8),Formações!$B$8,0),IF(AND(ISNUMBER(Formações!$C$9),A1303&gt;=Formações!$C$9),Formações!$B$9,0),IF(AND(ISNUMBER(Formações!$C$10),A1303&gt;=Formações!$C$10),Formações!$B$10,0),IF(AND(ISNUMBER(Formações!$C$11),A1303&gt;=Formações!$C$11),Formações!$B$11,0),IF(AND(ISNUMBER(Formações!$C$12),A1303&gt;=Formações!$C$12),Formações!$B$12,0))</f>
        <v>0</v>
      </c>
      <c r="E1303">
        <v>31</v>
      </c>
      <c r="F1303" s="8">
        <f t="shared" si="20"/>
        <v>0</v>
      </c>
    </row>
    <row r="1304" spans="1:6">
      <c r="A1304" s="1">
        <v>45858</v>
      </c>
      <c r="B1304" s="16">
        <v>45839</v>
      </c>
      <c r="C1304" s="8">
        <f>IFERROR(LOOKUP(2,1/((Vencimentos!$B$8:$B$37&lt;=A1304)*(Vencimentos!$B$8:$B$37&lt;&gt;"")*(Vencimentos!$C$8:$C$37&lt;&gt;"")),Vencimentos!$C$8:$C$37),0)</f>
        <v>0</v>
      </c>
      <c r="D1304" s="10">
        <f>MAX(IF(AND(ISNUMBER(Formações!$C$8),A1304&gt;=Formações!$C$8),Formações!$B$8,0),IF(AND(ISNUMBER(Formações!$C$9),A1304&gt;=Formações!$C$9),Formações!$B$9,0),IF(AND(ISNUMBER(Formações!$C$10),A1304&gt;=Formações!$C$10),Formações!$B$10,0),IF(AND(ISNUMBER(Formações!$C$11),A1304&gt;=Formações!$C$11),Formações!$B$11,0),IF(AND(ISNUMBER(Formações!$C$12),A1304&gt;=Formações!$C$12),Formações!$B$12,0))</f>
        <v>0</v>
      </c>
      <c r="E1304">
        <v>31</v>
      </c>
      <c r="F1304" s="8">
        <f t="shared" si="20"/>
        <v>0</v>
      </c>
    </row>
    <row r="1305" spans="1:6">
      <c r="A1305" s="1">
        <v>45859</v>
      </c>
      <c r="B1305" s="16">
        <v>45839</v>
      </c>
      <c r="C1305" s="8">
        <f>IFERROR(LOOKUP(2,1/((Vencimentos!$B$8:$B$37&lt;=A1305)*(Vencimentos!$B$8:$B$37&lt;&gt;"")*(Vencimentos!$C$8:$C$37&lt;&gt;"")),Vencimentos!$C$8:$C$37),0)</f>
        <v>0</v>
      </c>
      <c r="D1305" s="10">
        <f>MAX(IF(AND(ISNUMBER(Formações!$C$8),A1305&gt;=Formações!$C$8),Formações!$B$8,0),IF(AND(ISNUMBER(Formações!$C$9),A1305&gt;=Formações!$C$9),Formações!$B$9,0),IF(AND(ISNUMBER(Formações!$C$10),A1305&gt;=Formações!$C$10),Formações!$B$10,0),IF(AND(ISNUMBER(Formações!$C$11),A1305&gt;=Formações!$C$11),Formações!$B$11,0),IF(AND(ISNUMBER(Formações!$C$12),A1305&gt;=Formações!$C$12),Formações!$B$12,0))</f>
        <v>0</v>
      </c>
      <c r="E1305">
        <v>31</v>
      </c>
      <c r="F1305" s="8">
        <f t="shared" si="20"/>
        <v>0</v>
      </c>
    </row>
    <row r="1306" spans="1:6">
      <c r="A1306" s="1">
        <v>45860</v>
      </c>
      <c r="B1306" s="16">
        <v>45839</v>
      </c>
      <c r="C1306" s="8">
        <f>IFERROR(LOOKUP(2,1/((Vencimentos!$B$8:$B$37&lt;=A1306)*(Vencimentos!$B$8:$B$37&lt;&gt;"")*(Vencimentos!$C$8:$C$37&lt;&gt;"")),Vencimentos!$C$8:$C$37),0)</f>
        <v>0</v>
      </c>
      <c r="D1306" s="10">
        <f>MAX(IF(AND(ISNUMBER(Formações!$C$8),A1306&gt;=Formações!$C$8),Formações!$B$8,0),IF(AND(ISNUMBER(Formações!$C$9),A1306&gt;=Formações!$C$9),Formações!$B$9,0),IF(AND(ISNUMBER(Formações!$C$10),A1306&gt;=Formações!$C$10),Formações!$B$10,0),IF(AND(ISNUMBER(Formações!$C$11),A1306&gt;=Formações!$C$11),Formações!$B$11,0),IF(AND(ISNUMBER(Formações!$C$12),A1306&gt;=Formações!$C$12),Formações!$B$12,0))</f>
        <v>0</v>
      </c>
      <c r="E1306">
        <v>31</v>
      </c>
      <c r="F1306" s="8">
        <f t="shared" si="20"/>
        <v>0</v>
      </c>
    </row>
    <row r="1307" spans="1:6">
      <c r="A1307" s="1">
        <v>45861</v>
      </c>
      <c r="B1307" s="16">
        <v>45839</v>
      </c>
      <c r="C1307" s="8">
        <f>IFERROR(LOOKUP(2,1/((Vencimentos!$B$8:$B$37&lt;=A1307)*(Vencimentos!$B$8:$B$37&lt;&gt;"")*(Vencimentos!$C$8:$C$37&lt;&gt;"")),Vencimentos!$C$8:$C$37),0)</f>
        <v>0</v>
      </c>
      <c r="D1307" s="10">
        <f>MAX(IF(AND(ISNUMBER(Formações!$C$8),A1307&gt;=Formações!$C$8),Formações!$B$8,0),IF(AND(ISNUMBER(Formações!$C$9),A1307&gt;=Formações!$C$9),Formações!$B$9,0),IF(AND(ISNUMBER(Formações!$C$10),A1307&gt;=Formações!$C$10),Formações!$B$10,0),IF(AND(ISNUMBER(Formações!$C$11),A1307&gt;=Formações!$C$11),Formações!$B$11,0),IF(AND(ISNUMBER(Formações!$C$12),A1307&gt;=Formações!$C$12),Formações!$B$12,0))</f>
        <v>0</v>
      </c>
      <c r="E1307">
        <v>31</v>
      </c>
      <c r="F1307" s="8">
        <f t="shared" si="20"/>
        <v>0</v>
      </c>
    </row>
    <row r="1308" spans="1:6">
      <c r="A1308" s="1">
        <v>45862</v>
      </c>
      <c r="B1308" s="16">
        <v>45839</v>
      </c>
      <c r="C1308" s="8">
        <f>IFERROR(LOOKUP(2,1/((Vencimentos!$B$8:$B$37&lt;=A1308)*(Vencimentos!$B$8:$B$37&lt;&gt;"")*(Vencimentos!$C$8:$C$37&lt;&gt;"")),Vencimentos!$C$8:$C$37),0)</f>
        <v>0</v>
      </c>
      <c r="D1308" s="10">
        <f>MAX(IF(AND(ISNUMBER(Formações!$C$8),A1308&gt;=Formações!$C$8),Formações!$B$8,0),IF(AND(ISNUMBER(Formações!$C$9),A1308&gt;=Formações!$C$9),Formações!$B$9,0),IF(AND(ISNUMBER(Formações!$C$10),A1308&gt;=Formações!$C$10),Formações!$B$10,0),IF(AND(ISNUMBER(Formações!$C$11),A1308&gt;=Formações!$C$11),Formações!$B$11,0),IF(AND(ISNUMBER(Formações!$C$12),A1308&gt;=Formações!$C$12),Formações!$B$12,0))</f>
        <v>0</v>
      </c>
      <c r="E1308">
        <v>31</v>
      </c>
      <c r="F1308" s="8">
        <f t="shared" si="20"/>
        <v>0</v>
      </c>
    </row>
    <row r="1309" spans="1:6">
      <c r="A1309" s="1">
        <v>45863</v>
      </c>
      <c r="B1309" s="16">
        <v>45839</v>
      </c>
      <c r="C1309" s="8">
        <f>IFERROR(LOOKUP(2,1/((Vencimentos!$B$8:$B$37&lt;=A1309)*(Vencimentos!$B$8:$B$37&lt;&gt;"")*(Vencimentos!$C$8:$C$37&lt;&gt;"")),Vencimentos!$C$8:$C$37),0)</f>
        <v>0</v>
      </c>
      <c r="D1309" s="10">
        <f>MAX(IF(AND(ISNUMBER(Formações!$C$8),A1309&gt;=Formações!$C$8),Formações!$B$8,0),IF(AND(ISNUMBER(Formações!$C$9),A1309&gt;=Formações!$C$9),Formações!$B$9,0),IF(AND(ISNUMBER(Formações!$C$10),A1309&gt;=Formações!$C$10),Formações!$B$10,0),IF(AND(ISNUMBER(Formações!$C$11),A1309&gt;=Formações!$C$11),Formações!$B$11,0),IF(AND(ISNUMBER(Formações!$C$12),A1309&gt;=Formações!$C$12),Formações!$B$12,0))</f>
        <v>0</v>
      </c>
      <c r="E1309">
        <v>31</v>
      </c>
      <c r="F1309" s="8">
        <f t="shared" si="20"/>
        <v>0</v>
      </c>
    </row>
    <row r="1310" spans="1:6">
      <c r="A1310" s="1">
        <v>45864</v>
      </c>
      <c r="B1310" s="16">
        <v>45839</v>
      </c>
      <c r="C1310" s="8">
        <f>IFERROR(LOOKUP(2,1/((Vencimentos!$B$8:$B$37&lt;=A1310)*(Vencimentos!$B$8:$B$37&lt;&gt;"")*(Vencimentos!$C$8:$C$37&lt;&gt;"")),Vencimentos!$C$8:$C$37),0)</f>
        <v>0</v>
      </c>
      <c r="D1310" s="10">
        <f>MAX(IF(AND(ISNUMBER(Formações!$C$8),A1310&gt;=Formações!$C$8),Formações!$B$8,0),IF(AND(ISNUMBER(Formações!$C$9),A1310&gt;=Formações!$C$9),Formações!$B$9,0),IF(AND(ISNUMBER(Formações!$C$10),A1310&gt;=Formações!$C$10),Formações!$B$10,0),IF(AND(ISNUMBER(Formações!$C$11),A1310&gt;=Formações!$C$11),Formações!$B$11,0),IF(AND(ISNUMBER(Formações!$C$12),A1310&gt;=Formações!$C$12),Formações!$B$12,0))</f>
        <v>0</v>
      </c>
      <c r="E1310">
        <v>31</v>
      </c>
      <c r="F1310" s="8">
        <f t="shared" si="20"/>
        <v>0</v>
      </c>
    </row>
    <row r="1311" spans="1:6">
      <c r="A1311" s="1">
        <v>45865</v>
      </c>
      <c r="B1311" s="16">
        <v>45839</v>
      </c>
      <c r="C1311" s="8">
        <f>IFERROR(LOOKUP(2,1/((Vencimentos!$B$8:$B$37&lt;=A1311)*(Vencimentos!$B$8:$B$37&lt;&gt;"")*(Vencimentos!$C$8:$C$37&lt;&gt;"")),Vencimentos!$C$8:$C$37),0)</f>
        <v>0</v>
      </c>
      <c r="D1311" s="10">
        <f>MAX(IF(AND(ISNUMBER(Formações!$C$8),A1311&gt;=Formações!$C$8),Formações!$B$8,0),IF(AND(ISNUMBER(Formações!$C$9),A1311&gt;=Formações!$C$9),Formações!$B$9,0),IF(AND(ISNUMBER(Formações!$C$10),A1311&gt;=Formações!$C$10),Formações!$B$10,0),IF(AND(ISNUMBER(Formações!$C$11),A1311&gt;=Formações!$C$11),Formações!$B$11,0),IF(AND(ISNUMBER(Formações!$C$12),A1311&gt;=Formações!$C$12),Formações!$B$12,0))</f>
        <v>0</v>
      </c>
      <c r="E1311">
        <v>31</v>
      </c>
      <c r="F1311" s="8">
        <f t="shared" si="20"/>
        <v>0</v>
      </c>
    </row>
    <row r="1312" spans="1:6">
      <c r="A1312" s="1">
        <v>45866</v>
      </c>
      <c r="B1312" s="16">
        <v>45839</v>
      </c>
      <c r="C1312" s="8">
        <f>IFERROR(LOOKUP(2,1/((Vencimentos!$B$8:$B$37&lt;=A1312)*(Vencimentos!$B$8:$B$37&lt;&gt;"")*(Vencimentos!$C$8:$C$37&lt;&gt;"")),Vencimentos!$C$8:$C$37),0)</f>
        <v>0</v>
      </c>
      <c r="D1312" s="10">
        <f>MAX(IF(AND(ISNUMBER(Formações!$C$8),A1312&gt;=Formações!$C$8),Formações!$B$8,0),IF(AND(ISNUMBER(Formações!$C$9),A1312&gt;=Formações!$C$9),Formações!$B$9,0),IF(AND(ISNUMBER(Formações!$C$10),A1312&gt;=Formações!$C$10),Formações!$B$10,0),IF(AND(ISNUMBER(Formações!$C$11),A1312&gt;=Formações!$C$11),Formações!$B$11,0),IF(AND(ISNUMBER(Formações!$C$12),A1312&gt;=Formações!$C$12),Formações!$B$12,0))</f>
        <v>0</v>
      </c>
      <c r="E1312">
        <v>31</v>
      </c>
      <c r="F1312" s="8">
        <f t="shared" si="20"/>
        <v>0</v>
      </c>
    </row>
    <row r="1313" spans="1:6">
      <c r="A1313" s="1">
        <v>45867</v>
      </c>
      <c r="B1313" s="16">
        <v>45839</v>
      </c>
      <c r="C1313" s="8">
        <f>IFERROR(LOOKUP(2,1/((Vencimentos!$B$8:$B$37&lt;=A1313)*(Vencimentos!$B$8:$B$37&lt;&gt;"")*(Vencimentos!$C$8:$C$37&lt;&gt;"")),Vencimentos!$C$8:$C$37),0)</f>
        <v>0</v>
      </c>
      <c r="D1313" s="10">
        <f>MAX(IF(AND(ISNUMBER(Formações!$C$8),A1313&gt;=Formações!$C$8),Formações!$B$8,0),IF(AND(ISNUMBER(Formações!$C$9),A1313&gt;=Formações!$C$9),Formações!$B$9,0),IF(AND(ISNUMBER(Formações!$C$10),A1313&gt;=Formações!$C$10),Formações!$B$10,0),IF(AND(ISNUMBER(Formações!$C$11),A1313&gt;=Formações!$C$11),Formações!$B$11,0),IF(AND(ISNUMBER(Formações!$C$12),A1313&gt;=Formações!$C$12),Formações!$B$12,0))</f>
        <v>0</v>
      </c>
      <c r="E1313">
        <v>31</v>
      </c>
      <c r="F1313" s="8">
        <f t="shared" si="20"/>
        <v>0</v>
      </c>
    </row>
    <row r="1314" spans="1:6">
      <c r="A1314" s="1">
        <v>45868</v>
      </c>
      <c r="B1314" s="16">
        <v>45839</v>
      </c>
      <c r="C1314" s="8">
        <f>IFERROR(LOOKUP(2,1/((Vencimentos!$B$8:$B$37&lt;=A1314)*(Vencimentos!$B$8:$B$37&lt;&gt;"")*(Vencimentos!$C$8:$C$37&lt;&gt;"")),Vencimentos!$C$8:$C$37),0)</f>
        <v>0</v>
      </c>
      <c r="D1314" s="10">
        <f>MAX(IF(AND(ISNUMBER(Formações!$C$8),A1314&gt;=Formações!$C$8),Formações!$B$8,0),IF(AND(ISNUMBER(Formações!$C$9),A1314&gt;=Formações!$C$9),Formações!$B$9,0),IF(AND(ISNUMBER(Formações!$C$10),A1314&gt;=Formações!$C$10),Formações!$B$10,0),IF(AND(ISNUMBER(Formações!$C$11),A1314&gt;=Formações!$C$11),Formações!$B$11,0),IF(AND(ISNUMBER(Formações!$C$12),A1314&gt;=Formações!$C$12),Formações!$B$12,0))</f>
        <v>0</v>
      </c>
      <c r="E1314">
        <v>31</v>
      </c>
      <c r="F1314" s="8">
        <f t="shared" si="20"/>
        <v>0</v>
      </c>
    </row>
    <row r="1315" spans="1:6">
      <c r="A1315" s="1">
        <v>45869</v>
      </c>
      <c r="B1315" s="16">
        <v>45839</v>
      </c>
      <c r="C1315" s="8">
        <f>IFERROR(LOOKUP(2,1/((Vencimentos!$B$8:$B$37&lt;=A1315)*(Vencimentos!$B$8:$B$37&lt;&gt;"")*(Vencimentos!$C$8:$C$37&lt;&gt;"")),Vencimentos!$C$8:$C$37),0)</f>
        <v>0</v>
      </c>
      <c r="D1315" s="10">
        <f>MAX(IF(AND(ISNUMBER(Formações!$C$8),A1315&gt;=Formações!$C$8),Formações!$B$8,0),IF(AND(ISNUMBER(Formações!$C$9),A1315&gt;=Formações!$C$9),Formações!$B$9,0),IF(AND(ISNUMBER(Formações!$C$10),A1315&gt;=Formações!$C$10),Formações!$B$10,0),IF(AND(ISNUMBER(Formações!$C$11),A1315&gt;=Formações!$C$11),Formações!$B$11,0),IF(AND(ISNUMBER(Formações!$C$12),A1315&gt;=Formações!$C$12),Formações!$B$12,0))</f>
        <v>0</v>
      </c>
      <c r="E1315">
        <v>31</v>
      </c>
      <c r="F1315" s="8">
        <f t="shared" si="20"/>
        <v>0</v>
      </c>
    </row>
    <row r="1316" spans="1:6">
      <c r="A1316" s="1">
        <v>45870</v>
      </c>
      <c r="B1316" s="16">
        <v>45870</v>
      </c>
      <c r="C1316" s="8">
        <f>IFERROR(LOOKUP(2,1/((Vencimentos!$B$8:$B$37&lt;=A1316)*(Vencimentos!$B$8:$B$37&lt;&gt;"")*(Vencimentos!$C$8:$C$37&lt;&gt;"")),Vencimentos!$C$8:$C$37),0)</f>
        <v>0</v>
      </c>
      <c r="D1316" s="10">
        <f>MAX(IF(AND(ISNUMBER(Formações!$C$8),A1316&gt;=Formações!$C$8),Formações!$B$8,0),IF(AND(ISNUMBER(Formações!$C$9),A1316&gt;=Formações!$C$9),Formações!$B$9,0),IF(AND(ISNUMBER(Formações!$C$10),A1316&gt;=Formações!$C$10),Formações!$B$10,0),IF(AND(ISNUMBER(Formações!$C$11),A1316&gt;=Formações!$C$11),Formações!$B$11,0),IF(AND(ISNUMBER(Formações!$C$12),A1316&gt;=Formações!$C$12),Formações!$B$12,0))</f>
        <v>0</v>
      </c>
      <c r="E1316">
        <v>31</v>
      </c>
      <c r="F1316" s="8">
        <f t="shared" si="20"/>
        <v>0</v>
      </c>
    </row>
    <row r="1317" spans="1:6">
      <c r="A1317" s="1">
        <v>45871</v>
      </c>
      <c r="B1317" s="16">
        <v>45870</v>
      </c>
      <c r="C1317" s="8">
        <f>IFERROR(LOOKUP(2,1/((Vencimentos!$B$8:$B$37&lt;=A1317)*(Vencimentos!$B$8:$B$37&lt;&gt;"")*(Vencimentos!$C$8:$C$37&lt;&gt;"")),Vencimentos!$C$8:$C$37),0)</f>
        <v>0</v>
      </c>
      <c r="D1317" s="10">
        <f>MAX(IF(AND(ISNUMBER(Formações!$C$8),A1317&gt;=Formações!$C$8),Formações!$B$8,0),IF(AND(ISNUMBER(Formações!$C$9),A1317&gt;=Formações!$C$9),Formações!$B$9,0),IF(AND(ISNUMBER(Formações!$C$10),A1317&gt;=Formações!$C$10),Formações!$B$10,0),IF(AND(ISNUMBER(Formações!$C$11),A1317&gt;=Formações!$C$11),Formações!$B$11,0),IF(AND(ISNUMBER(Formações!$C$12),A1317&gt;=Formações!$C$12),Formações!$B$12,0))</f>
        <v>0</v>
      </c>
      <c r="E1317">
        <v>31</v>
      </c>
      <c r="F1317" s="8">
        <f t="shared" si="20"/>
        <v>0</v>
      </c>
    </row>
    <row r="1318" spans="1:6">
      <c r="A1318" s="1">
        <v>45872</v>
      </c>
      <c r="B1318" s="16">
        <v>45870</v>
      </c>
      <c r="C1318" s="8">
        <f>IFERROR(LOOKUP(2,1/((Vencimentos!$B$8:$B$37&lt;=A1318)*(Vencimentos!$B$8:$B$37&lt;&gt;"")*(Vencimentos!$C$8:$C$37&lt;&gt;"")),Vencimentos!$C$8:$C$37),0)</f>
        <v>0</v>
      </c>
      <c r="D1318" s="10">
        <f>MAX(IF(AND(ISNUMBER(Formações!$C$8),A1318&gt;=Formações!$C$8),Formações!$B$8,0),IF(AND(ISNUMBER(Formações!$C$9),A1318&gt;=Formações!$C$9),Formações!$B$9,0),IF(AND(ISNUMBER(Formações!$C$10),A1318&gt;=Formações!$C$10),Formações!$B$10,0),IF(AND(ISNUMBER(Formações!$C$11),A1318&gt;=Formações!$C$11),Formações!$B$11,0),IF(AND(ISNUMBER(Formações!$C$12),A1318&gt;=Formações!$C$12),Formações!$B$12,0))</f>
        <v>0</v>
      </c>
      <c r="E1318">
        <v>31</v>
      </c>
      <c r="F1318" s="8">
        <f t="shared" si="20"/>
        <v>0</v>
      </c>
    </row>
    <row r="1319" spans="1:6">
      <c r="A1319" s="1">
        <v>45873</v>
      </c>
      <c r="B1319" s="16">
        <v>45870</v>
      </c>
      <c r="C1319" s="8">
        <f>IFERROR(LOOKUP(2,1/((Vencimentos!$B$8:$B$37&lt;=A1319)*(Vencimentos!$B$8:$B$37&lt;&gt;"")*(Vencimentos!$C$8:$C$37&lt;&gt;"")),Vencimentos!$C$8:$C$37),0)</f>
        <v>0</v>
      </c>
      <c r="D1319" s="10">
        <f>MAX(IF(AND(ISNUMBER(Formações!$C$8),A1319&gt;=Formações!$C$8),Formações!$B$8,0),IF(AND(ISNUMBER(Formações!$C$9),A1319&gt;=Formações!$C$9),Formações!$B$9,0),IF(AND(ISNUMBER(Formações!$C$10),A1319&gt;=Formações!$C$10),Formações!$B$10,0),IF(AND(ISNUMBER(Formações!$C$11),A1319&gt;=Formações!$C$11),Formações!$B$11,0),IF(AND(ISNUMBER(Formações!$C$12),A1319&gt;=Formações!$C$12),Formações!$B$12,0))</f>
        <v>0</v>
      </c>
      <c r="E1319">
        <v>31</v>
      </c>
      <c r="F1319" s="8">
        <f t="shared" si="20"/>
        <v>0</v>
      </c>
    </row>
    <row r="1320" spans="1:6">
      <c r="A1320" s="1">
        <v>45874</v>
      </c>
      <c r="B1320" s="16">
        <v>45870</v>
      </c>
      <c r="C1320" s="8">
        <f>IFERROR(LOOKUP(2,1/((Vencimentos!$B$8:$B$37&lt;=A1320)*(Vencimentos!$B$8:$B$37&lt;&gt;"")*(Vencimentos!$C$8:$C$37&lt;&gt;"")),Vencimentos!$C$8:$C$37),0)</f>
        <v>0</v>
      </c>
      <c r="D1320" s="10">
        <f>MAX(IF(AND(ISNUMBER(Formações!$C$8),A1320&gt;=Formações!$C$8),Formações!$B$8,0),IF(AND(ISNUMBER(Formações!$C$9),A1320&gt;=Formações!$C$9),Formações!$B$9,0),IF(AND(ISNUMBER(Formações!$C$10),A1320&gt;=Formações!$C$10),Formações!$B$10,0),IF(AND(ISNUMBER(Formações!$C$11),A1320&gt;=Formações!$C$11),Formações!$B$11,0),IF(AND(ISNUMBER(Formações!$C$12),A1320&gt;=Formações!$C$12),Formações!$B$12,0))</f>
        <v>0</v>
      </c>
      <c r="E1320">
        <v>31</v>
      </c>
      <c r="F1320" s="8">
        <f t="shared" si="20"/>
        <v>0</v>
      </c>
    </row>
    <row r="1321" spans="1:6">
      <c r="A1321" s="1">
        <v>45875</v>
      </c>
      <c r="B1321" s="16">
        <v>45870</v>
      </c>
      <c r="C1321" s="8">
        <f>IFERROR(LOOKUP(2,1/((Vencimentos!$B$8:$B$37&lt;=A1321)*(Vencimentos!$B$8:$B$37&lt;&gt;"")*(Vencimentos!$C$8:$C$37&lt;&gt;"")),Vencimentos!$C$8:$C$37),0)</f>
        <v>0</v>
      </c>
      <c r="D1321" s="10">
        <f>MAX(IF(AND(ISNUMBER(Formações!$C$8),A1321&gt;=Formações!$C$8),Formações!$B$8,0),IF(AND(ISNUMBER(Formações!$C$9),A1321&gt;=Formações!$C$9),Formações!$B$9,0),IF(AND(ISNUMBER(Formações!$C$10),A1321&gt;=Formações!$C$10),Formações!$B$10,0),IF(AND(ISNUMBER(Formações!$C$11),A1321&gt;=Formações!$C$11),Formações!$B$11,0),IF(AND(ISNUMBER(Formações!$C$12),A1321&gt;=Formações!$C$12),Formações!$B$12,0))</f>
        <v>0</v>
      </c>
      <c r="E1321">
        <v>31</v>
      </c>
      <c r="F1321" s="8">
        <f t="shared" si="20"/>
        <v>0</v>
      </c>
    </row>
    <row r="1322" spans="1:6">
      <c r="A1322" s="1">
        <v>45876</v>
      </c>
      <c r="B1322" s="16">
        <v>45870</v>
      </c>
      <c r="C1322" s="8">
        <f>IFERROR(LOOKUP(2,1/((Vencimentos!$B$8:$B$37&lt;=A1322)*(Vencimentos!$B$8:$B$37&lt;&gt;"")*(Vencimentos!$C$8:$C$37&lt;&gt;"")),Vencimentos!$C$8:$C$37),0)</f>
        <v>0</v>
      </c>
      <c r="D1322" s="10">
        <f>MAX(IF(AND(ISNUMBER(Formações!$C$8),A1322&gt;=Formações!$C$8),Formações!$B$8,0),IF(AND(ISNUMBER(Formações!$C$9),A1322&gt;=Formações!$C$9),Formações!$B$9,0),IF(AND(ISNUMBER(Formações!$C$10),A1322&gt;=Formações!$C$10),Formações!$B$10,0),IF(AND(ISNUMBER(Formações!$C$11),A1322&gt;=Formações!$C$11),Formações!$B$11,0),IF(AND(ISNUMBER(Formações!$C$12),A1322&gt;=Formações!$C$12),Formações!$B$12,0))</f>
        <v>0</v>
      </c>
      <c r="E1322">
        <v>31</v>
      </c>
      <c r="F1322" s="8">
        <f t="shared" si="20"/>
        <v>0</v>
      </c>
    </row>
    <row r="1323" spans="1:6">
      <c r="A1323" s="1">
        <v>45877</v>
      </c>
      <c r="B1323" s="16">
        <v>45870</v>
      </c>
      <c r="C1323" s="8">
        <f>IFERROR(LOOKUP(2,1/((Vencimentos!$B$8:$B$37&lt;=A1323)*(Vencimentos!$B$8:$B$37&lt;&gt;"")*(Vencimentos!$C$8:$C$37&lt;&gt;"")),Vencimentos!$C$8:$C$37),0)</f>
        <v>0</v>
      </c>
      <c r="D1323" s="10">
        <f>MAX(IF(AND(ISNUMBER(Formações!$C$8),A1323&gt;=Formações!$C$8),Formações!$B$8,0),IF(AND(ISNUMBER(Formações!$C$9),A1323&gt;=Formações!$C$9),Formações!$B$9,0),IF(AND(ISNUMBER(Formações!$C$10),A1323&gt;=Formações!$C$10),Formações!$B$10,0),IF(AND(ISNUMBER(Formações!$C$11),A1323&gt;=Formações!$C$11),Formações!$B$11,0),IF(AND(ISNUMBER(Formações!$C$12),A1323&gt;=Formações!$C$12),Formações!$B$12,0))</f>
        <v>0</v>
      </c>
      <c r="E1323">
        <v>31</v>
      </c>
      <c r="F1323" s="8">
        <f t="shared" si="20"/>
        <v>0</v>
      </c>
    </row>
    <row r="1324" spans="1:6">
      <c r="A1324" s="1">
        <v>45878</v>
      </c>
      <c r="B1324" s="16">
        <v>45870</v>
      </c>
      <c r="C1324" s="8">
        <f>IFERROR(LOOKUP(2,1/((Vencimentos!$B$8:$B$37&lt;=A1324)*(Vencimentos!$B$8:$B$37&lt;&gt;"")*(Vencimentos!$C$8:$C$37&lt;&gt;"")),Vencimentos!$C$8:$C$37),0)</f>
        <v>0</v>
      </c>
      <c r="D1324" s="10">
        <f>MAX(IF(AND(ISNUMBER(Formações!$C$8),A1324&gt;=Formações!$C$8),Formações!$B$8,0),IF(AND(ISNUMBER(Formações!$C$9),A1324&gt;=Formações!$C$9),Formações!$B$9,0),IF(AND(ISNUMBER(Formações!$C$10),A1324&gt;=Formações!$C$10),Formações!$B$10,0),IF(AND(ISNUMBER(Formações!$C$11),A1324&gt;=Formações!$C$11),Formações!$B$11,0),IF(AND(ISNUMBER(Formações!$C$12),A1324&gt;=Formações!$C$12),Formações!$B$12,0))</f>
        <v>0</v>
      </c>
      <c r="E1324">
        <v>31</v>
      </c>
      <c r="F1324" s="8">
        <f t="shared" si="20"/>
        <v>0</v>
      </c>
    </row>
    <row r="1325" spans="1:6">
      <c r="A1325" s="1">
        <v>45879</v>
      </c>
      <c r="B1325" s="16">
        <v>45870</v>
      </c>
      <c r="C1325" s="8">
        <f>IFERROR(LOOKUP(2,1/((Vencimentos!$B$8:$B$37&lt;=A1325)*(Vencimentos!$B$8:$B$37&lt;&gt;"")*(Vencimentos!$C$8:$C$37&lt;&gt;"")),Vencimentos!$C$8:$C$37),0)</f>
        <v>0</v>
      </c>
      <c r="D1325" s="10">
        <f>MAX(IF(AND(ISNUMBER(Formações!$C$8),A1325&gt;=Formações!$C$8),Formações!$B$8,0),IF(AND(ISNUMBER(Formações!$C$9),A1325&gt;=Formações!$C$9),Formações!$B$9,0),IF(AND(ISNUMBER(Formações!$C$10),A1325&gt;=Formações!$C$10),Formações!$B$10,0),IF(AND(ISNUMBER(Formações!$C$11),A1325&gt;=Formações!$C$11),Formações!$B$11,0),IF(AND(ISNUMBER(Formações!$C$12),A1325&gt;=Formações!$C$12),Formações!$B$12,0))</f>
        <v>0</v>
      </c>
      <c r="E1325">
        <v>31</v>
      </c>
      <c r="F1325" s="8">
        <f t="shared" si="20"/>
        <v>0</v>
      </c>
    </row>
    <row r="1326" spans="1:6">
      <c r="A1326" s="1">
        <v>45880</v>
      </c>
      <c r="B1326" s="16">
        <v>45870</v>
      </c>
      <c r="C1326" s="8">
        <f>IFERROR(LOOKUP(2,1/((Vencimentos!$B$8:$B$37&lt;=A1326)*(Vencimentos!$B$8:$B$37&lt;&gt;"")*(Vencimentos!$C$8:$C$37&lt;&gt;"")),Vencimentos!$C$8:$C$37),0)</f>
        <v>0</v>
      </c>
      <c r="D1326" s="10">
        <f>MAX(IF(AND(ISNUMBER(Formações!$C$8),A1326&gt;=Formações!$C$8),Formações!$B$8,0),IF(AND(ISNUMBER(Formações!$C$9),A1326&gt;=Formações!$C$9),Formações!$B$9,0),IF(AND(ISNUMBER(Formações!$C$10),A1326&gt;=Formações!$C$10),Formações!$B$10,0),IF(AND(ISNUMBER(Formações!$C$11),A1326&gt;=Formações!$C$11),Formações!$B$11,0),IF(AND(ISNUMBER(Formações!$C$12),A1326&gt;=Formações!$C$12),Formações!$B$12,0))</f>
        <v>0</v>
      </c>
      <c r="E1326">
        <v>31</v>
      </c>
      <c r="F1326" s="8">
        <f t="shared" si="20"/>
        <v>0</v>
      </c>
    </row>
    <row r="1327" spans="1:6">
      <c r="A1327" s="1">
        <v>45881</v>
      </c>
      <c r="B1327" s="16">
        <v>45870</v>
      </c>
      <c r="C1327" s="8">
        <f>IFERROR(LOOKUP(2,1/((Vencimentos!$B$8:$B$37&lt;=A1327)*(Vencimentos!$B$8:$B$37&lt;&gt;"")*(Vencimentos!$C$8:$C$37&lt;&gt;"")),Vencimentos!$C$8:$C$37),0)</f>
        <v>0</v>
      </c>
      <c r="D1327" s="10">
        <f>MAX(IF(AND(ISNUMBER(Formações!$C$8),A1327&gt;=Formações!$C$8),Formações!$B$8,0),IF(AND(ISNUMBER(Formações!$C$9),A1327&gt;=Formações!$C$9),Formações!$B$9,0),IF(AND(ISNUMBER(Formações!$C$10),A1327&gt;=Formações!$C$10),Formações!$B$10,0),IF(AND(ISNUMBER(Formações!$C$11),A1327&gt;=Formações!$C$11),Formações!$B$11,0),IF(AND(ISNUMBER(Formações!$C$12),A1327&gt;=Formações!$C$12),Formações!$B$12,0))</f>
        <v>0</v>
      </c>
      <c r="E1327">
        <v>31</v>
      </c>
      <c r="F1327" s="8">
        <f t="shared" si="20"/>
        <v>0</v>
      </c>
    </row>
    <row r="1328" spans="1:6">
      <c r="A1328" s="1">
        <v>45882</v>
      </c>
      <c r="B1328" s="16">
        <v>45870</v>
      </c>
      <c r="C1328" s="8">
        <f>IFERROR(LOOKUP(2,1/((Vencimentos!$B$8:$B$37&lt;=A1328)*(Vencimentos!$B$8:$B$37&lt;&gt;"")*(Vencimentos!$C$8:$C$37&lt;&gt;"")),Vencimentos!$C$8:$C$37),0)</f>
        <v>0</v>
      </c>
      <c r="D1328" s="10">
        <f>MAX(IF(AND(ISNUMBER(Formações!$C$8),A1328&gt;=Formações!$C$8),Formações!$B$8,0),IF(AND(ISNUMBER(Formações!$C$9),A1328&gt;=Formações!$C$9),Formações!$B$9,0),IF(AND(ISNUMBER(Formações!$C$10),A1328&gt;=Formações!$C$10),Formações!$B$10,0),IF(AND(ISNUMBER(Formações!$C$11),A1328&gt;=Formações!$C$11),Formações!$B$11,0),IF(AND(ISNUMBER(Formações!$C$12),A1328&gt;=Formações!$C$12),Formações!$B$12,0))</f>
        <v>0</v>
      </c>
      <c r="E1328">
        <v>31</v>
      </c>
      <c r="F1328" s="8">
        <f t="shared" si="20"/>
        <v>0</v>
      </c>
    </row>
    <row r="1329" spans="1:6">
      <c r="A1329" s="1">
        <v>45883</v>
      </c>
      <c r="B1329" s="16">
        <v>45870</v>
      </c>
      <c r="C1329" s="8">
        <f>IFERROR(LOOKUP(2,1/((Vencimentos!$B$8:$B$37&lt;=A1329)*(Vencimentos!$B$8:$B$37&lt;&gt;"")*(Vencimentos!$C$8:$C$37&lt;&gt;"")),Vencimentos!$C$8:$C$37),0)</f>
        <v>0</v>
      </c>
      <c r="D1329" s="10">
        <f>MAX(IF(AND(ISNUMBER(Formações!$C$8),A1329&gt;=Formações!$C$8),Formações!$B$8,0),IF(AND(ISNUMBER(Formações!$C$9),A1329&gt;=Formações!$C$9),Formações!$B$9,0),IF(AND(ISNUMBER(Formações!$C$10),A1329&gt;=Formações!$C$10),Formações!$B$10,0),IF(AND(ISNUMBER(Formações!$C$11),A1329&gt;=Formações!$C$11),Formações!$B$11,0),IF(AND(ISNUMBER(Formações!$C$12),A1329&gt;=Formações!$C$12),Formações!$B$12,0))</f>
        <v>0</v>
      </c>
      <c r="E1329">
        <v>31</v>
      </c>
      <c r="F1329" s="8">
        <f t="shared" si="20"/>
        <v>0</v>
      </c>
    </row>
    <row r="1330" spans="1:6">
      <c r="A1330" s="1">
        <v>45884</v>
      </c>
      <c r="B1330" s="16">
        <v>45870</v>
      </c>
      <c r="C1330" s="8">
        <f>IFERROR(LOOKUP(2,1/((Vencimentos!$B$8:$B$37&lt;=A1330)*(Vencimentos!$B$8:$B$37&lt;&gt;"")*(Vencimentos!$C$8:$C$37&lt;&gt;"")),Vencimentos!$C$8:$C$37),0)</f>
        <v>0</v>
      </c>
      <c r="D1330" s="10">
        <f>MAX(IF(AND(ISNUMBER(Formações!$C$8),A1330&gt;=Formações!$C$8),Formações!$B$8,0),IF(AND(ISNUMBER(Formações!$C$9),A1330&gt;=Formações!$C$9),Formações!$B$9,0),IF(AND(ISNUMBER(Formações!$C$10),A1330&gt;=Formações!$C$10),Formações!$B$10,0),IF(AND(ISNUMBER(Formações!$C$11),A1330&gt;=Formações!$C$11),Formações!$B$11,0),IF(AND(ISNUMBER(Formações!$C$12),A1330&gt;=Formações!$C$12),Formações!$B$12,0))</f>
        <v>0</v>
      </c>
      <c r="E1330">
        <v>31</v>
      </c>
      <c r="F1330" s="8">
        <f t="shared" si="20"/>
        <v>0</v>
      </c>
    </row>
    <row r="1331" spans="1:6">
      <c r="A1331" s="1">
        <v>45885</v>
      </c>
      <c r="B1331" s="16">
        <v>45870</v>
      </c>
      <c r="C1331" s="8">
        <f>IFERROR(LOOKUP(2,1/((Vencimentos!$B$8:$B$37&lt;=A1331)*(Vencimentos!$B$8:$B$37&lt;&gt;"")*(Vencimentos!$C$8:$C$37&lt;&gt;"")),Vencimentos!$C$8:$C$37),0)</f>
        <v>0</v>
      </c>
      <c r="D1331" s="10">
        <f>MAX(IF(AND(ISNUMBER(Formações!$C$8),A1331&gt;=Formações!$C$8),Formações!$B$8,0),IF(AND(ISNUMBER(Formações!$C$9),A1331&gt;=Formações!$C$9),Formações!$B$9,0),IF(AND(ISNUMBER(Formações!$C$10),A1331&gt;=Formações!$C$10),Formações!$B$10,0),IF(AND(ISNUMBER(Formações!$C$11),A1331&gt;=Formações!$C$11),Formações!$B$11,0),IF(AND(ISNUMBER(Formações!$C$12),A1331&gt;=Formações!$C$12),Formações!$B$12,0))</f>
        <v>0</v>
      </c>
      <c r="E1331">
        <v>31</v>
      </c>
      <c r="F1331" s="8">
        <f t="shared" si="20"/>
        <v>0</v>
      </c>
    </row>
    <row r="1332" spans="1:6">
      <c r="A1332" s="1">
        <v>45886</v>
      </c>
      <c r="B1332" s="16">
        <v>45870</v>
      </c>
      <c r="C1332" s="8">
        <f>IFERROR(LOOKUP(2,1/((Vencimentos!$B$8:$B$37&lt;=A1332)*(Vencimentos!$B$8:$B$37&lt;&gt;"")*(Vencimentos!$C$8:$C$37&lt;&gt;"")),Vencimentos!$C$8:$C$37),0)</f>
        <v>0</v>
      </c>
      <c r="D1332" s="10">
        <f>MAX(IF(AND(ISNUMBER(Formações!$C$8),A1332&gt;=Formações!$C$8),Formações!$B$8,0),IF(AND(ISNUMBER(Formações!$C$9),A1332&gt;=Formações!$C$9),Formações!$B$9,0),IF(AND(ISNUMBER(Formações!$C$10),A1332&gt;=Formações!$C$10),Formações!$B$10,0),IF(AND(ISNUMBER(Formações!$C$11),A1332&gt;=Formações!$C$11),Formações!$B$11,0),IF(AND(ISNUMBER(Formações!$C$12),A1332&gt;=Formações!$C$12),Formações!$B$12,0))</f>
        <v>0</v>
      </c>
      <c r="E1332">
        <v>31</v>
      </c>
      <c r="F1332" s="8">
        <f t="shared" si="20"/>
        <v>0</v>
      </c>
    </row>
    <row r="1333" spans="1:6">
      <c r="A1333" s="1">
        <v>45887</v>
      </c>
      <c r="B1333" s="16">
        <v>45870</v>
      </c>
      <c r="C1333" s="8">
        <f>IFERROR(LOOKUP(2,1/((Vencimentos!$B$8:$B$37&lt;=A1333)*(Vencimentos!$B$8:$B$37&lt;&gt;"")*(Vencimentos!$C$8:$C$37&lt;&gt;"")),Vencimentos!$C$8:$C$37),0)</f>
        <v>0</v>
      </c>
      <c r="D1333" s="10">
        <f>MAX(IF(AND(ISNUMBER(Formações!$C$8),A1333&gt;=Formações!$C$8),Formações!$B$8,0),IF(AND(ISNUMBER(Formações!$C$9),A1333&gt;=Formações!$C$9),Formações!$B$9,0),IF(AND(ISNUMBER(Formações!$C$10),A1333&gt;=Formações!$C$10),Formações!$B$10,0),IF(AND(ISNUMBER(Formações!$C$11),A1333&gt;=Formações!$C$11),Formações!$B$11,0),IF(AND(ISNUMBER(Formações!$C$12),A1333&gt;=Formações!$C$12),Formações!$B$12,0))</f>
        <v>0</v>
      </c>
      <c r="E1333">
        <v>31</v>
      </c>
      <c r="F1333" s="8">
        <f t="shared" si="20"/>
        <v>0</v>
      </c>
    </row>
    <row r="1334" spans="1:6">
      <c r="A1334" s="1">
        <v>45888</v>
      </c>
      <c r="B1334" s="16">
        <v>45870</v>
      </c>
      <c r="C1334" s="8">
        <f>IFERROR(LOOKUP(2,1/((Vencimentos!$B$8:$B$37&lt;=A1334)*(Vencimentos!$B$8:$B$37&lt;&gt;"")*(Vencimentos!$C$8:$C$37&lt;&gt;"")),Vencimentos!$C$8:$C$37),0)</f>
        <v>0</v>
      </c>
      <c r="D1334" s="10">
        <f>MAX(IF(AND(ISNUMBER(Formações!$C$8),A1334&gt;=Formações!$C$8),Formações!$B$8,0),IF(AND(ISNUMBER(Formações!$C$9),A1334&gt;=Formações!$C$9),Formações!$B$9,0),IF(AND(ISNUMBER(Formações!$C$10),A1334&gt;=Formações!$C$10),Formações!$B$10,0),IF(AND(ISNUMBER(Formações!$C$11),A1334&gt;=Formações!$C$11),Formações!$B$11,0),IF(AND(ISNUMBER(Formações!$C$12),A1334&gt;=Formações!$C$12),Formações!$B$12,0))</f>
        <v>0</v>
      </c>
      <c r="E1334">
        <v>31</v>
      </c>
      <c r="F1334" s="8">
        <f t="shared" si="20"/>
        <v>0</v>
      </c>
    </row>
    <row r="1335" spans="1:6">
      <c r="A1335" s="1">
        <v>45889</v>
      </c>
      <c r="B1335" s="16">
        <v>45870</v>
      </c>
      <c r="C1335" s="8">
        <f>IFERROR(LOOKUP(2,1/((Vencimentos!$B$8:$B$37&lt;=A1335)*(Vencimentos!$B$8:$B$37&lt;&gt;"")*(Vencimentos!$C$8:$C$37&lt;&gt;"")),Vencimentos!$C$8:$C$37),0)</f>
        <v>0</v>
      </c>
      <c r="D1335" s="10">
        <f>MAX(IF(AND(ISNUMBER(Formações!$C$8),A1335&gt;=Formações!$C$8),Formações!$B$8,0),IF(AND(ISNUMBER(Formações!$C$9),A1335&gt;=Formações!$C$9),Formações!$B$9,0),IF(AND(ISNUMBER(Formações!$C$10),A1335&gt;=Formações!$C$10),Formações!$B$10,0),IF(AND(ISNUMBER(Formações!$C$11),A1335&gt;=Formações!$C$11),Formações!$B$11,0),IF(AND(ISNUMBER(Formações!$C$12),A1335&gt;=Formações!$C$12),Formações!$B$12,0))</f>
        <v>0</v>
      </c>
      <c r="E1335">
        <v>31</v>
      </c>
      <c r="F1335" s="8">
        <f t="shared" si="20"/>
        <v>0</v>
      </c>
    </row>
    <row r="1336" spans="1:6">
      <c r="A1336" s="1">
        <v>45890</v>
      </c>
      <c r="B1336" s="16">
        <v>45870</v>
      </c>
      <c r="C1336" s="8">
        <f>IFERROR(LOOKUP(2,1/((Vencimentos!$B$8:$B$37&lt;=A1336)*(Vencimentos!$B$8:$B$37&lt;&gt;"")*(Vencimentos!$C$8:$C$37&lt;&gt;"")),Vencimentos!$C$8:$C$37),0)</f>
        <v>0</v>
      </c>
      <c r="D1336" s="10">
        <f>MAX(IF(AND(ISNUMBER(Formações!$C$8),A1336&gt;=Formações!$C$8),Formações!$B$8,0),IF(AND(ISNUMBER(Formações!$C$9),A1336&gt;=Formações!$C$9),Formações!$B$9,0),IF(AND(ISNUMBER(Formações!$C$10),A1336&gt;=Formações!$C$10),Formações!$B$10,0),IF(AND(ISNUMBER(Formações!$C$11),A1336&gt;=Formações!$C$11),Formações!$B$11,0),IF(AND(ISNUMBER(Formações!$C$12),A1336&gt;=Formações!$C$12),Formações!$B$12,0))</f>
        <v>0</v>
      </c>
      <c r="E1336">
        <v>31</v>
      </c>
      <c r="F1336" s="8">
        <f t="shared" si="20"/>
        <v>0</v>
      </c>
    </row>
    <row r="1337" spans="1:6">
      <c r="A1337" s="1">
        <v>45891</v>
      </c>
      <c r="B1337" s="16">
        <v>45870</v>
      </c>
      <c r="C1337" s="8">
        <f>IFERROR(LOOKUP(2,1/((Vencimentos!$B$8:$B$37&lt;=A1337)*(Vencimentos!$B$8:$B$37&lt;&gt;"")*(Vencimentos!$C$8:$C$37&lt;&gt;"")),Vencimentos!$C$8:$C$37),0)</f>
        <v>0</v>
      </c>
      <c r="D1337" s="10">
        <f>MAX(IF(AND(ISNUMBER(Formações!$C$8),A1337&gt;=Formações!$C$8),Formações!$B$8,0),IF(AND(ISNUMBER(Formações!$C$9),A1337&gt;=Formações!$C$9),Formações!$B$9,0),IF(AND(ISNUMBER(Formações!$C$10),A1337&gt;=Formações!$C$10),Formações!$B$10,0),IF(AND(ISNUMBER(Formações!$C$11),A1337&gt;=Formações!$C$11),Formações!$B$11,0),IF(AND(ISNUMBER(Formações!$C$12),A1337&gt;=Formações!$C$12),Formações!$B$12,0))</f>
        <v>0</v>
      </c>
      <c r="E1337">
        <v>31</v>
      </c>
      <c r="F1337" s="8">
        <f t="shared" si="20"/>
        <v>0</v>
      </c>
    </row>
    <row r="1338" spans="1:6">
      <c r="A1338" s="1">
        <v>45892</v>
      </c>
      <c r="B1338" s="16">
        <v>45870</v>
      </c>
      <c r="C1338" s="8">
        <f>IFERROR(LOOKUP(2,1/((Vencimentos!$B$8:$B$37&lt;=A1338)*(Vencimentos!$B$8:$B$37&lt;&gt;"")*(Vencimentos!$C$8:$C$37&lt;&gt;"")),Vencimentos!$C$8:$C$37),0)</f>
        <v>0</v>
      </c>
      <c r="D1338" s="10">
        <f>MAX(IF(AND(ISNUMBER(Formações!$C$8),A1338&gt;=Formações!$C$8),Formações!$B$8,0),IF(AND(ISNUMBER(Formações!$C$9),A1338&gt;=Formações!$C$9),Formações!$B$9,0),IF(AND(ISNUMBER(Formações!$C$10),A1338&gt;=Formações!$C$10),Formações!$B$10,0),IF(AND(ISNUMBER(Formações!$C$11),A1338&gt;=Formações!$C$11),Formações!$B$11,0),IF(AND(ISNUMBER(Formações!$C$12),A1338&gt;=Formações!$C$12),Formações!$B$12,0))</f>
        <v>0</v>
      </c>
      <c r="E1338">
        <v>31</v>
      </c>
      <c r="F1338" s="8">
        <f t="shared" si="20"/>
        <v>0</v>
      </c>
    </row>
    <row r="1339" spans="1:6">
      <c r="A1339" s="1">
        <v>45893</v>
      </c>
      <c r="B1339" s="16">
        <v>45870</v>
      </c>
      <c r="C1339" s="8">
        <f>IFERROR(LOOKUP(2,1/((Vencimentos!$B$8:$B$37&lt;=A1339)*(Vencimentos!$B$8:$B$37&lt;&gt;"")*(Vencimentos!$C$8:$C$37&lt;&gt;"")),Vencimentos!$C$8:$C$37),0)</f>
        <v>0</v>
      </c>
      <c r="D1339" s="10">
        <f>MAX(IF(AND(ISNUMBER(Formações!$C$8),A1339&gt;=Formações!$C$8),Formações!$B$8,0),IF(AND(ISNUMBER(Formações!$C$9),A1339&gt;=Formações!$C$9),Formações!$B$9,0),IF(AND(ISNUMBER(Formações!$C$10),A1339&gt;=Formações!$C$10),Formações!$B$10,0),IF(AND(ISNUMBER(Formações!$C$11),A1339&gt;=Formações!$C$11),Formações!$B$11,0),IF(AND(ISNUMBER(Formações!$C$12),A1339&gt;=Formações!$C$12),Formações!$B$12,0))</f>
        <v>0</v>
      </c>
      <c r="E1339">
        <v>31</v>
      </c>
      <c r="F1339" s="8">
        <f t="shared" si="20"/>
        <v>0</v>
      </c>
    </row>
    <row r="1340" spans="1:6">
      <c r="A1340" s="1">
        <v>45894</v>
      </c>
      <c r="B1340" s="16">
        <v>45870</v>
      </c>
      <c r="C1340" s="8">
        <f>IFERROR(LOOKUP(2,1/((Vencimentos!$B$8:$B$37&lt;=A1340)*(Vencimentos!$B$8:$B$37&lt;&gt;"")*(Vencimentos!$C$8:$C$37&lt;&gt;"")),Vencimentos!$C$8:$C$37),0)</f>
        <v>0</v>
      </c>
      <c r="D1340" s="10">
        <f>MAX(IF(AND(ISNUMBER(Formações!$C$8),A1340&gt;=Formações!$C$8),Formações!$B$8,0),IF(AND(ISNUMBER(Formações!$C$9),A1340&gt;=Formações!$C$9),Formações!$B$9,0),IF(AND(ISNUMBER(Formações!$C$10),A1340&gt;=Formações!$C$10),Formações!$B$10,0),IF(AND(ISNUMBER(Formações!$C$11),A1340&gt;=Formações!$C$11),Formações!$B$11,0),IF(AND(ISNUMBER(Formações!$C$12),A1340&gt;=Formações!$C$12),Formações!$B$12,0))</f>
        <v>0</v>
      </c>
      <c r="E1340">
        <v>31</v>
      </c>
      <c r="F1340" s="8">
        <f t="shared" si="20"/>
        <v>0</v>
      </c>
    </row>
    <row r="1341" spans="1:6">
      <c r="A1341" s="1">
        <v>45895</v>
      </c>
      <c r="B1341" s="16">
        <v>45870</v>
      </c>
      <c r="C1341" s="8">
        <f>IFERROR(LOOKUP(2,1/((Vencimentos!$B$8:$B$37&lt;=A1341)*(Vencimentos!$B$8:$B$37&lt;&gt;"")*(Vencimentos!$C$8:$C$37&lt;&gt;"")),Vencimentos!$C$8:$C$37),0)</f>
        <v>0</v>
      </c>
      <c r="D1341" s="10">
        <f>MAX(IF(AND(ISNUMBER(Formações!$C$8),A1341&gt;=Formações!$C$8),Formações!$B$8,0),IF(AND(ISNUMBER(Formações!$C$9),A1341&gt;=Formações!$C$9),Formações!$B$9,0),IF(AND(ISNUMBER(Formações!$C$10),A1341&gt;=Formações!$C$10),Formações!$B$10,0),IF(AND(ISNUMBER(Formações!$C$11),A1341&gt;=Formações!$C$11),Formações!$B$11,0),IF(AND(ISNUMBER(Formações!$C$12),A1341&gt;=Formações!$C$12),Formações!$B$12,0))</f>
        <v>0</v>
      </c>
      <c r="E1341">
        <v>31</v>
      </c>
      <c r="F1341" s="8">
        <f t="shared" si="20"/>
        <v>0</v>
      </c>
    </row>
    <row r="1342" spans="1:6">
      <c r="A1342" s="1">
        <v>45896</v>
      </c>
      <c r="B1342" s="16">
        <v>45870</v>
      </c>
      <c r="C1342" s="8">
        <f>IFERROR(LOOKUP(2,1/((Vencimentos!$B$8:$B$37&lt;=A1342)*(Vencimentos!$B$8:$B$37&lt;&gt;"")*(Vencimentos!$C$8:$C$37&lt;&gt;"")),Vencimentos!$C$8:$C$37),0)</f>
        <v>0</v>
      </c>
      <c r="D1342" s="10">
        <f>MAX(IF(AND(ISNUMBER(Formações!$C$8),A1342&gt;=Formações!$C$8),Formações!$B$8,0),IF(AND(ISNUMBER(Formações!$C$9),A1342&gt;=Formações!$C$9),Formações!$B$9,0),IF(AND(ISNUMBER(Formações!$C$10),A1342&gt;=Formações!$C$10),Formações!$B$10,0),IF(AND(ISNUMBER(Formações!$C$11),A1342&gt;=Formações!$C$11),Formações!$B$11,0),IF(AND(ISNUMBER(Formações!$C$12),A1342&gt;=Formações!$C$12),Formações!$B$12,0))</f>
        <v>0</v>
      </c>
      <c r="E1342">
        <v>31</v>
      </c>
      <c r="F1342" s="8">
        <f t="shared" si="20"/>
        <v>0</v>
      </c>
    </row>
    <row r="1343" spans="1:6">
      <c r="A1343" s="1">
        <v>45897</v>
      </c>
      <c r="B1343" s="16">
        <v>45870</v>
      </c>
      <c r="C1343" s="8">
        <f>IFERROR(LOOKUP(2,1/((Vencimentos!$B$8:$B$37&lt;=A1343)*(Vencimentos!$B$8:$B$37&lt;&gt;"")*(Vencimentos!$C$8:$C$37&lt;&gt;"")),Vencimentos!$C$8:$C$37),0)</f>
        <v>0</v>
      </c>
      <c r="D1343" s="10">
        <f>MAX(IF(AND(ISNUMBER(Formações!$C$8),A1343&gt;=Formações!$C$8),Formações!$B$8,0),IF(AND(ISNUMBER(Formações!$C$9),A1343&gt;=Formações!$C$9),Formações!$B$9,0),IF(AND(ISNUMBER(Formações!$C$10),A1343&gt;=Formações!$C$10),Formações!$B$10,0),IF(AND(ISNUMBER(Formações!$C$11),A1343&gt;=Formações!$C$11),Formações!$B$11,0),IF(AND(ISNUMBER(Formações!$C$12),A1343&gt;=Formações!$C$12),Formações!$B$12,0))</f>
        <v>0</v>
      </c>
      <c r="E1343">
        <v>31</v>
      </c>
      <c r="F1343" s="8">
        <f t="shared" si="20"/>
        <v>0</v>
      </c>
    </row>
    <row r="1344" spans="1:6">
      <c r="A1344" s="1">
        <v>45898</v>
      </c>
      <c r="B1344" s="16">
        <v>45870</v>
      </c>
      <c r="C1344" s="8">
        <f>IFERROR(LOOKUP(2,1/((Vencimentos!$B$8:$B$37&lt;=A1344)*(Vencimentos!$B$8:$B$37&lt;&gt;"")*(Vencimentos!$C$8:$C$37&lt;&gt;"")),Vencimentos!$C$8:$C$37),0)</f>
        <v>0</v>
      </c>
      <c r="D1344" s="10">
        <f>MAX(IF(AND(ISNUMBER(Formações!$C$8),A1344&gt;=Formações!$C$8),Formações!$B$8,0),IF(AND(ISNUMBER(Formações!$C$9),A1344&gt;=Formações!$C$9),Formações!$B$9,0),IF(AND(ISNUMBER(Formações!$C$10),A1344&gt;=Formações!$C$10),Formações!$B$10,0),IF(AND(ISNUMBER(Formações!$C$11),A1344&gt;=Formações!$C$11),Formações!$B$11,0),IF(AND(ISNUMBER(Formações!$C$12),A1344&gt;=Formações!$C$12),Formações!$B$12,0))</f>
        <v>0</v>
      </c>
      <c r="E1344">
        <v>31</v>
      </c>
      <c r="F1344" s="8">
        <f t="shared" si="20"/>
        <v>0</v>
      </c>
    </row>
    <row r="1345" spans="1:6">
      <c r="A1345" s="1">
        <v>45899</v>
      </c>
      <c r="B1345" s="16">
        <v>45870</v>
      </c>
      <c r="C1345" s="8">
        <f>IFERROR(LOOKUP(2,1/((Vencimentos!$B$8:$B$37&lt;=A1345)*(Vencimentos!$B$8:$B$37&lt;&gt;"")*(Vencimentos!$C$8:$C$37&lt;&gt;"")),Vencimentos!$C$8:$C$37),0)</f>
        <v>0</v>
      </c>
      <c r="D1345" s="10">
        <f>MAX(IF(AND(ISNUMBER(Formações!$C$8),A1345&gt;=Formações!$C$8),Formações!$B$8,0),IF(AND(ISNUMBER(Formações!$C$9),A1345&gt;=Formações!$C$9),Formações!$B$9,0),IF(AND(ISNUMBER(Formações!$C$10),A1345&gt;=Formações!$C$10),Formações!$B$10,0),IF(AND(ISNUMBER(Formações!$C$11),A1345&gt;=Formações!$C$11),Formações!$B$11,0),IF(AND(ISNUMBER(Formações!$C$12),A1345&gt;=Formações!$C$12),Formações!$B$12,0))</f>
        <v>0</v>
      </c>
      <c r="E1345">
        <v>31</v>
      </c>
      <c r="F1345" s="8">
        <f t="shared" si="20"/>
        <v>0</v>
      </c>
    </row>
    <row r="1346" spans="1:6">
      <c r="A1346" s="1">
        <v>45900</v>
      </c>
      <c r="B1346" s="16">
        <v>45870</v>
      </c>
      <c r="C1346" s="8">
        <f>IFERROR(LOOKUP(2,1/((Vencimentos!$B$8:$B$37&lt;=A1346)*(Vencimentos!$B$8:$B$37&lt;&gt;"")*(Vencimentos!$C$8:$C$37&lt;&gt;"")),Vencimentos!$C$8:$C$37),0)</f>
        <v>0</v>
      </c>
      <c r="D1346" s="10">
        <f>MAX(IF(AND(ISNUMBER(Formações!$C$8),A1346&gt;=Formações!$C$8),Formações!$B$8,0),IF(AND(ISNUMBER(Formações!$C$9),A1346&gt;=Formações!$C$9),Formações!$B$9,0),IF(AND(ISNUMBER(Formações!$C$10),A1346&gt;=Formações!$C$10),Formações!$B$10,0),IF(AND(ISNUMBER(Formações!$C$11),A1346&gt;=Formações!$C$11),Formações!$B$11,0),IF(AND(ISNUMBER(Formações!$C$12),A1346&gt;=Formações!$C$12),Formações!$B$12,0))</f>
        <v>0</v>
      </c>
      <c r="E1346">
        <v>31</v>
      </c>
      <c r="F1346" s="8">
        <f t="shared" si="20"/>
        <v>0</v>
      </c>
    </row>
    <row r="1347" spans="1:6">
      <c r="A1347" s="1">
        <v>45901</v>
      </c>
      <c r="B1347" s="16">
        <v>45901</v>
      </c>
      <c r="C1347" s="8">
        <f>IFERROR(LOOKUP(2,1/((Vencimentos!$B$8:$B$37&lt;=A1347)*(Vencimentos!$B$8:$B$37&lt;&gt;"")*(Vencimentos!$C$8:$C$37&lt;&gt;"")),Vencimentos!$C$8:$C$37),0)</f>
        <v>0</v>
      </c>
      <c r="D1347" s="10">
        <f>MAX(IF(AND(ISNUMBER(Formações!$C$8),A1347&gt;=Formações!$C$8),Formações!$B$8,0),IF(AND(ISNUMBER(Formações!$C$9),A1347&gt;=Formações!$C$9),Formações!$B$9,0),IF(AND(ISNUMBER(Formações!$C$10),A1347&gt;=Formações!$C$10),Formações!$B$10,0),IF(AND(ISNUMBER(Formações!$C$11),A1347&gt;=Formações!$C$11),Formações!$B$11,0),IF(AND(ISNUMBER(Formações!$C$12),A1347&gt;=Formações!$C$12),Formações!$B$12,0))</f>
        <v>0</v>
      </c>
      <c r="E1347">
        <v>30</v>
      </c>
      <c r="F1347" s="8">
        <f t="shared" si="20"/>
        <v>0</v>
      </c>
    </row>
    <row r="1348" spans="1:6">
      <c r="A1348" s="1">
        <v>45902</v>
      </c>
      <c r="B1348" s="16">
        <v>45901</v>
      </c>
      <c r="C1348" s="8">
        <f>IFERROR(LOOKUP(2,1/((Vencimentos!$B$8:$B$37&lt;=A1348)*(Vencimentos!$B$8:$B$37&lt;&gt;"")*(Vencimentos!$C$8:$C$37&lt;&gt;"")),Vencimentos!$C$8:$C$37),0)</f>
        <v>0</v>
      </c>
      <c r="D1348" s="10">
        <f>MAX(IF(AND(ISNUMBER(Formações!$C$8),A1348&gt;=Formações!$C$8),Formações!$B$8,0),IF(AND(ISNUMBER(Formações!$C$9),A1348&gt;=Formações!$C$9),Formações!$B$9,0),IF(AND(ISNUMBER(Formações!$C$10),A1348&gt;=Formações!$C$10),Formações!$B$10,0),IF(AND(ISNUMBER(Formações!$C$11),A1348&gt;=Formações!$C$11),Formações!$B$11,0),IF(AND(ISNUMBER(Formações!$C$12),A1348&gt;=Formações!$C$12),Formações!$B$12,0))</f>
        <v>0</v>
      </c>
      <c r="E1348">
        <v>30</v>
      </c>
      <c r="F1348" s="8">
        <f t="shared" si="20"/>
        <v>0</v>
      </c>
    </row>
    <row r="1349" spans="1:6">
      <c r="A1349" s="1">
        <v>45903</v>
      </c>
      <c r="B1349" s="16">
        <v>45901</v>
      </c>
      <c r="C1349" s="8">
        <f>IFERROR(LOOKUP(2,1/((Vencimentos!$B$8:$B$37&lt;=A1349)*(Vencimentos!$B$8:$B$37&lt;&gt;"")*(Vencimentos!$C$8:$C$37&lt;&gt;"")),Vencimentos!$C$8:$C$37),0)</f>
        <v>0</v>
      </c>
      <c r="D1349" s="10">
        <f>MAX(IF(AND(ISNUMBER(Formações!$C$8),A1349&gt;=Formações!$C$8),Formações!$B$8,0),IF(AND(ISNUMBER(Formações!$C$9),A1349&gt;=Formações!$C$9),Formações!$B$9,0),IF(AND(ISNUMBER(Formações!$C$10),A1349&gt;=Formações!$C$10),Formações!$B$10,0),IF(AND(ISNUMBER(Formações!$C$11),A1349&gt;=Formações!$C$11),Formações!$B$11,0),IF(AND(ISNUMBER(Formações!$C$12),A1349&gt;=Formações!$C$12),Formações!$B$12,0))</f>
        <v>0</v>
      </c>
      <c r="E1349">
        <v>30</v>
      </c>
      <c r="F1349" s="8">
        <f t="shared" si="20"/>
        <v>0</v>
      </c>
    </row>
    <row r="1350" spans="1:6">
      <c r="A1350" s="1">
        <v>45904</v>
      </c>
      <c r="B1350" s="16">
        <v>45901</v>
      </c>
      <c r="C1350" s="8">
        <f>IFERROR(LOOKUP(2,1/((Vencimentos!$B$8:$B$37&lt;=A1350)*(Vencimentos!$B$8:$B$37&lt;&gt;"")*(Vencimentos!$C$8:$C$37&lt;&gt;"")),Vencimentos!$C$8:$C$37),0)</f>
        <v>0</v>
      </c>
      <c r="D1350" s="10">
        <f>MAX(IF(AND(ISNUMBER(Formações!$C$8),A1350&gt;=Formações!$C$8),Formações!$B$8,0),IF(AND(ISNUMBER(Formações!$C$9),A1350&gt;=Formações!$C$9),Formações!$B$9,0),IF(AND(ISNUMBER(Formações!$C$10),A1350&gt;=Formações!$C$10),Formações!$B$10,0),IF(AND(ISNUMBER(Formações!$C$11),A1350&gt;=Formações!$C$11),Formações!$B$11,0),IF(AND(ISNUMBER(Formações!$C$12),A1350&gt;=Formações!$C$12),Formações!$B$12,0))</f>
        <v>0</v>
      </c>
      <c r="E1350">
        <v>30</v>
      </c>
      <c r="F1350" s="8">
        <f t="shared" si="20"/>
        <v>0</v>
      </c>
    </row>
    <row r="1351" spans="1:6">
      <c r="A1351" s="1">
        <v>45905</v>
      </c>
      <c r="B1351" s="16">
        <v>45901</v>
      </c>
      <c r="C1351" s="8">
        <f>IFERROR(LOOKUP(2,1/((Vencimentos!$B$8:$B$37&lt;=A1351)*(Vencimentos!$B$8:$B$37&lt;&gt;"")*(Vencimentos!$C$8:$C$37&lt;&gt;"")),Vencimentos!$C$8:$C$37),0)</f>
        <v>0</v>
      </c>
      <c r="D1351" s="10">
        <f>MAX(IF(AND(ISNUMBER(Formações!$C$8),A1351&gt;=Formações!$C$8),Formações!$B$8,0),IF(AND(ISNUMBER(Formações!$C$9),A1351&gt;=Formações!$C$9),Formações!$B$9,0),IF(AND(ISNUMBER(Formações!$C$10),A1351&gt;=Formações!$C$10),Formações!$B$10,0),IF(AND(ISNUMBER(Formações!$C$11),A1351&gt;=Formações!$C$11),Formações!$B$11,0),IF(AND(ISNUMBER(Formações!$C$12),A1351&gt;=Formações!$C$12),Formações!$B$12,0))</f>
        <v>0</v>
      </c>
      <c r="E1351">
        <v>30</v>
      </c>
      <c r="F1351" s="8">
        <f t="shared" si="20"/>
        <v>0</v>
      </c>
    </row>
    <row r="1352" spans="1:6">
      <c r="A1352" s="1">
        <v>45906</v>
      </c>
      <c r="B1352" s="16">
        <v>45901</v>
      </c>
      <c r="C1352" s="8">
        <f>IFERROR(LOOKUP(2,1/((Vencimentos!$B$8:$B$37&lt;=A1352)*(Vencimentos!$B$8:$B$37&lt;&gt;"")*(Vencimentos!$C$8:$C$37&lt;&gt;"")),Vencimentos!$C$8:$C$37),0)</f>
        <v>0</v>
      </c>
      <c r="D1352" s="10">
        <f>MAX(IF(AND(ISNUMBER(Formações!$C$8),A1352&gt;=Formações!$C$8),Formações!$B$8,0),IF(AND(ISNUMBER(Formações!$C$9),A1352&gt;=Formações!$C$9),Formações!$B$9,0),IF(AND(ISNUMBER(Formações!$C$10),A1352&gt;=Formações!$C$10),Formações!$B$10,0),IF(AND(ISNUMBER(Formações!$C$11),A1352&gt;=Formações!$C$11),Formações!$B$11,0),IF(AND(ISNUMBER(Formações!$C$12),A1352&gt;=Formações!$C$12),Formações!$B$12,0))</f>
        <v>0</v>
      </c>
      <c r="E1352">
        <v>30</v>
      </c>
      <c r="F1352" s="8">
        <f t="shared" ref="F1352:F1415" si="21">IF(OR(C1352&lt;=0,D1352&lt;=0),0,C1352*D1352/E1352)</f>
        <v>0</v>
      </c>
    </row>
    <row r="1353" spans="1:6">
      <c r="A1353" s="1">
        <v>45907</v>
      </c>
      <c r="B1353" s="16">
        <v>45901</v>
      </c>
      <c r="C1353" s="8">
        <f>IFERROR(LOOKUP(2,1/((Vencimentos!$B$8:$B$37&lt;=A1353)*(Vencimentos!$B$8:$B$37&lt;&gt;"")*(Vencimentos!$C$8:$C$37&lt;&gt;"")),Vencimentos!$C$8:$C$37),0)</f>
        <v>0</v>
      </c>
      <c r="D1353" s="10">
        <f>MAX(IF(AND(ISNUMBER(Formações!$C$8),A1353&gt;=Formações!$C$8),Formações!$B$8,0),IF(AND(ISNUMBER(Formações!$C$9),A1353&gt;=Formações!$C$9),Formações!$B$9,0),IF(AND(ISNUMBER(Formações!$C$10),A1353&gt;=Formações!$C$10),Formações!$B$10,0),IF(AND(ISNUMBER(Formações!$C$11),A1353&gt;=Formações!$C$11),Formações!$B$11,0),IF(AND(ISNUMBER(Formações!$C$12),A1353&gt;=Formações!$C$12),Formações!$B$12,0))</f>
        <v>0</v>
      </c>
      <c r="E1353">
        <v>30</v>
      </c>
      <c r="F1353" s="8">
        <f t="shared" si="21"/>
        <v>0</v>
      </c>
    </row>
    <row r="1354" spans="1:6">
      <c r="A1354" s="1">
        <v>45908</v>
      </c>
      <c r="B1354" s="16">
        <v>45901</v>
      </c>
      <c r="C1354" s="8">
        <f>IFERROR(LOOKUP(2,1/((Vencimentos!$B$8:$B$37&lt;=A1354)*(Vencimentos!$B$8:$B$37&lt;&gt;"")*(Vencimentos!$C$8:$C$37&lt;&gt;"")),Vencimentos!$C$8:$C$37),0)</f>
        <v>0</v>
      </c>
      <c r="D1354" s="10">
        <f>MAX(IF(AND(ISNUMBER(Formações!$C$8),A1354&gt;=Formações!$C$8),Formações!$B$8,0),IF(AND(ISNUMBER(Formações!$C$9),A1354&gt;=Formações!$C$9),Formações!$B$9,0),IF(AND(ISNUMBER(Formações!$C$10),A1354&gt;=Formações!$C$10),Formações!$B$10,0),IF(AND(ISNUMBER(Formações!$C$11),A1354&gt;=Formações!$C$11),Formações!$B$11,0),IF(AND(ISNUMBER(Formações!$C$12),A1354&gt;=Formações!$C$12),Formações!$B$12,0))</f>
        <v>0</v>
      </c>
      <c r="E1354">
        <v>30</v>
      </c>
      <c r="F1354" s="8">
        <f t="shared" si="21"/>
        <v>0</v>
      </c>
    </row>
    <row r="1355" spans="1:6">
      <c r="A1355" s="1">
        <v>45909</v>
      </c>
      <c r="B1355" s="16">
        <v>45901</v>
      </c>
      <c r="C1355" s="8">
        <f>IFERROR(LOOKUP(2,1/((Vencimentos!$B$8:$B$37&lt;=A1355)*(Vencimentos!$B$8:$B$37&lt;&gt;"")*(Vencimentos!$C$8:$C$37&lt;&gt;"")),Vencimentos!$C$8:$C$37),0)</f>
        <v>0</v>
      </c>
      <c r="D1355" s="10">
        <f>MAX(IF(AND(ISNUMBER(Formações!$C$8),A1355&gt;=Formações!$C$8),Formações!$B$8,0),IF(AND(ISNUMBER(Formações!$C$9),A1355&gt;=Formações!$C$9),Formações!$B$9,0),IF(AND(ISNUMBER(Formações!$C$10),A1355&gt;=Formações!$C$10),Formações!$B$10,0),IF(AND(ISNUMBER(Formações!$C$11),A1355&gt;=Formações!$C$11),Formações!$B$11,0),IF(AND(ISNUMBER(Formações!$C$12),A1355&gt;=Formações!$C$12),Formações!$B$12,0))</f>
        <v>0</v>
      </c>
      <c r="E1355">
        <v>30</v>
      </c>
      <c r="F1355" s="8">
        <f t="shared" si="21"/>
        <v>0</v>
      </c>
    </row>
    <row r="1356" spans="1:6">
      <c r="A1356" s="1">
        <v>45910</v>
      </c>
      <c r="B1356" s="16">
        <v>45901</v>
      </c>
      <c r="C1356" s="8">
        <f>IFERROR(LOOKUP(2,1/((Vencimentos!$B$8:$B$37&lt;=A1356)*(Vencimentos!$B$8:$B$37&lt;&gt;"")*(Vencimentos!$C$8:$C$37&lt;&gt;"")),Vencimentos!$C$8:$C$37),0)</f>
        <v>0</v>
      </c>
      <c r="D1356" s="10">
        <f>MAX(IF(AND(ISNUMBER(Formações!$C$8),A1356&gt;=Formações!$C$8),Formações!$B$8,0),IF(AND(ISNUMBER(Formações!$C$9),A1356&gt;=Formações!$C$9),Formações!$B$9,0),IF(AND(ISNUMBER(Formações!$C$10),A1356&gt;=Formações!$C$10),Formações!$B$10,0),IF(AND(ISNUMBER(Formações!$C$11),A1356&gt;=Formações!$C$11),Formações!$B$11,0),IF(AND(ISNUMBER(Formações!$C$12),A1356&gt;=Formações!$C$12),Formações!$B$12,0))</f>
        <v>0</v>
      </c>
      <c r="E1356">
        <v>30</v>
      </c>
      <c r="F1356" s="8">
        <f t="shared" si="21"/>
        <v>0</v>
      </c>
    </row>
    <row r="1357" spans="1:6">
      <c r="A1357" s="1">
        <v>45911</v>
      </c>
      <c r="B1357" s="16">
        <v>45901</v>
      </c>
      <c r="C1357" s="8">
        <f>IFERROR(LOOKUP(2,1/((Vencimentos!$B$8:$B$37&lt;=A1357)*(Vencimentos!$B$8:$B$37&lt;&gt;"")*(Vencimentos!$C$8:$C$37&lt;&gt;"")),Vencimentos!$C$8:$C$37),0)</f>
        <v>0</v>
      </c>
      <c r="D1357" s="10">
        <f>MAX(IF(AND(ISNUMBER(Formações!$C$8),A1357&gt;=Formações!$C$8),Formações!$B$8,0),IF(AND(ISNUMBER(Formações!$C$9),A1357&gt;=Formações!$C$9),Formações!$B$9,0),IF(AND(ISNUMBER(Formações!$C$10),A1357&gt;=Formações!$C$10),Formações!$B$10,0),IF(AND(ISNUMBER(Formações!$C$11),A1357&gt;=Formações!$C$11),Formações!$B$11,0),IF(AND(ISNUMBER(Formações!$C$12),A1357&gt;=Formações!$C$12),Formações!$B$12,0))</f>
        <v>0</v>
      </c>
      <c r="E1357">
        <v>30</v>
      </c>
      <c r="F1357" s="8">
        <f t="shared" si="21"/>
        <v>0</v>
      </c>
    </row>
    <row r="1358" spans="1:6">
      <c r="A1358" s="1">
        <v>45912</v>
      </c>
      <c r="B1358" s="16">
        <v>45901</v>
      </c>
      <c r="C1358" s="8">
        <f>IFERROR(LOOKUP(2,1/((Vencimentos!$B$8:$B$37&lt;=A1358)*(Vencimentos!$B$8:$B$37&lt;&gt;"")*(Vencimentos!$C$8:$C$37&lt;&gt;"")),Vencimentos!$C$8:$C$37),0)</f>
        <v>0</v>
      </c>
      <c r="D1358" s="10">
        <f>MAX(IF(AND(ISNUMBER(Formações!$C$8),A1358&gt;=Formações!$C$8),Formações!$B$8,0),IF(AND(ISNUMBER(Formações!$C$9),A1358&gt;=Formações!$C$9),Formações!$B$9,0),IF(AND(ISNUMBER(Formações!$C$10),A1358&gt;=Formações!$C$10),Formações!$B$10,0),IF(AND(ISNUMBER(Formações!$C$11),A1358&gt;=Formações!$C$11),Formações!$B$11,0),IF(AND(ISNUMBER(Formações!$C$12),A1358&gt;=Formações!$C$12),Formações!$B$12,0))</f>
        <v>0</v>
      </c>
      <c r="E1358">
        <v>30</v>
      </c>
      <c r="F1358" s="8">
        <f t="shared" si="21"/>
        <v>0</v>
      </c>
    </row>
    <row r="1359" spans="1:6">
      <c r="A1359" s="1">
        <v>45913</v>
      </c>
      <c r="B1359" s="16">
        <v>45901</v>
      </c>
      <c r="C1359" s="8">
        <f>IFERROR(LOOKUP(2,1/((Vencimentos!$B$8:$B$37&lt;=A1359)*(Vencimentos!$B$8:$B$37&lt;&gt;"")*(Vencimentos!$C$8:$C$37&lt;&gt;"")),Vencimentos!$C$8:$C$37),0)</f>
        <v>0</v>
      </c>
      <c r="D1359" s="10">
        <f>MAX(IF(AND(ISNUMBER(Formações!$C$8),A1359&gt;=Formações!$C$8),Formações!$B$8,0),IF(AND(ISNUMBER(Formações!$C$9),A1359&gt;=Formações!$C$9),Formações!$B$9,0),IF(AND(ISNUMBER(Formações!$C$10),A1359&gt;=Formações!$C$10),Formações!$B$10,0),IF(AND(ISNUMBER(Formações!$C$11),A1359&gt;=Formações!$C$11),Formações!$B$11,0),IF(AND(ISNUMBER(Formações!$C$12),A1359&gt;=Formações!$C$12),Formações!$B$12,0))</f>
        <v>0</v>
      </c>
      <c r="E1359">
        <v>30</v>
      </c>
      <c r="F1359" s="8">
        <f t="shared" si="21"/>
        <v>0</v>
      </c>
    </row>
    <row r="1360" spans="1:6">
      <c r="A1360" s="1">
        <v>45914</v>
      </c>
      <c r="B1360" s="16">
        <v>45901</v>
      </c>
      <c r="C1360" s="8">
        <f>IFERROR(LOOKUP(2,1/((Vencimentos!$B$8:$B$37&lt;=A1360)*(Vencimentos!$B$8:$B$37&lt;&gt;"")*(Vencimentos!$C$8:$C$37&lt;&gt;"")),Vencimentos!$C$8:$C$37),0)</f>
        <v>0</v>
      </c>
      <c r="D1360" s="10">
        <f>MAX(IF(AND(ISNUMBER(Formações!$C$8),A1360&gt;=Formações!$C$8),Formações!$B$8,0),IF(AND(ISNUMBER(Formações!$C$9),A1360&gt;=Formações!$C$9),Formações!$B$9,0),IF(AND(ISNUMBER(Formações!$C$10),A1360&gt;=Formações!$C$10),Formações!$B$10,0),IF(AND(ISNUMBER(Formações!$C$11),A1360&gt;=Formações!$C$11),Formações!$B$11,0),IF(AND(ISNUMBER(Formações!$C$12),A1360&gt;=Formações!$C$12),Formações!$B$12,0))</f>
        <v>0</v>
      </c>
      <c r="E1360">
        <v>30</v>
      </c>
      <c r="F1360" s="8">
        <f t="shared" si="21"/>
        <v>0</v>
      </c>
    </row>
    <row r="1361" spans="1:6">
      <c r="A1361" s="1">
        <v>45915</v>
      </c>
      <c r="B1361" s="16">
        <v>45901</v>
      </c>
      <c r="C1361" s="8">
        <f>IFERROR(LOOKUP(2,1/((Vencimentos!$B$8:$B$37&lt;=A1361)*(Vencimentos!$B$8:$B$37&lt;&gt;"")*(Vencimentos!$C$8:$C$37&lt;&gt;"")),Vencimentos!$C$8:$C$37),0)</f>
        <v>0</v>
      </c>
      <c r="D1361" s="10">
        <f>MAX(IF(AND(ISNUMBER(Formações!$C$8),A1361&gt;=Formações!$C$8),Formações!$B$8,0),IF(AND(ISNUMBER(Formações!$C$9),A1361&gt;=Formações!$C$9),Formações!$B$9,0),IF(AND(ISNUMBER(Formações!$C$10),A1361&gt;=Formações!$C$10),Formações!$B$10,0),IF(AND(ISNUMBER(Formações!$C$11),A1361&gt;=Formações!$C$11),Formações!$B$11,0),IF(AND(ISNUMBER(Formações!$C$12),A1361&gt;=Formações!$C$12),Formações!$B$12,0))</f>
        <v>0</v>
      </c>
      <c r="E1361">
        <v>30</v>
      </c>
      <c r="F1361" s="8">
        <f t="shared" si="21"/>
        <v>0</v>
      </c>
    </row>
    <row r="1362" spans="1:6">
      <c r="A1362" s="1">
        <v>45916</v>
      </c>
      <c r="B1362" s="16">
        <v>45901</v>
      </c>
      <c r="C1362" s="8">
        <f>IFERROR(LOOKUP(2,1/((Vencimentos!$B$8:$B$37&lt;=A1362)*(Vencimentos!$B$8:$B$37&lt;&gt;"")*(Vencimentos!$C$8:$C$37&lt;&gt;"")),Vencimentos!$C$8:$C$37),0)</f>
        <v>0</v>
      </c>
      <c r="D1362" s="10">
        <f>MAX(IF(AND(ISNUMBER(Formações!$C$8),A1362&gt;=Formações!$C$8),Formações!$B$8,0),IF(AND(ISNUMBER(Formações!$C$9),A1362&gt;=Formações!$C$9),Formações!$B$9,0),IF(AND(ISNUMBER(Formações!$C$10),A1362&gt;=Formações!$C$10),Formações!$B$10,0),IF(AND(ISNUMBER(Formações!$C$11),A1362&gt;=Formações!$C$11),Formações!$B$11,0),IF(AND(ISNUMBER(Formações!$C$12),A1362&gt;=Formações!$C$12),Formações!$B$12,0))</f>
        <v>0</v>
      </c>
      <c r="E1362">
        <v>30</v>
      </c>
      <c r="F1362" s="8">
        <f t="shared" si="21"/>
        <v>0</v>
      </c>
    </row>
    <row r="1363" spans="1:6">
      <c r="A1363" s="1">
        <v>45917</v>
      </c>
      <c r="B1363" s="16">
        <v>45901</v>
      </c>
      <c r="C1363" s="8">
        <f>IFERROR(LOOKUP(2,1/((Vencimentos!$B$8:$B$37&lt;=A1363)*(Vencimentos!$B$8:$B$37&lt;&gt;"")*(Vencimentos!$C$8:$C$37&lt;&gt;"")),Vencimentos!$C$8:$C$37),0)</f>
        <v>0</v>
      </c>
      <c r="D1363" s="10">
        <f>MAX(IF(AND(ISNUMBER(Formações!$C$8),A1363&gt;=Formações!$C$8),Formações!$B$8,0),IF(AND(ISNUMBER(Formações!$C$9),A1363&gt;=Formações!$C$9),Formações!$B$9,0),IF(AND(ISNUMBER(Formações!$C$10),A1363&gt;=Formações!$C$10),Formações!$B$10,0),IF(AND(ISNUMBER(Formações!$C$11),A1363&gt;=Formações!$C$11),Formações!$B$11,0),IF(AND(ISNUMBER(Formações!$C$12),A1363&gt;=Formações!$C$12),Formações!$B$12,0))</f>
        <v>0</v>
      </c>
      <c r="E1363">
        <v>30</v>
      </c>
      <c r="F1363" s="8">
        <f t="shared" si="21"/>
        <v>0</v>
      </c>
    </row>
    <row r="1364" spans="1:6">
      <c r="A1364" s="1">
        <v>45918</v>
      </c>
      <c r="B1364" s="16">
        <v>45901</v>
      </c>
      <c r="C1364" s="8">
        <f>IFERROR(LOOKUP(2,1/((Vencimentos!$B$8:$B$37&lt;=A1364)*(Vencimentos!$B$8:$B$37&lt;&gt;"")*(Vencimentos!$C$8:$C$37&lt;&gt;"")),Vencimentos!$C$8:$C$37),0)</f>
        <v>0</v>
      </c>
      <c r="D1364" s="10">
        <f>MAX(IF(AND(ISNUMBER(Formações!$C$8),A1364&gt;=Formações!$C$8),Formações!$B$8,0),IF(AND(ISNUMBER(Formações!$C$9),A1364&gt;=Formações!$C$9),Formações!$B$9,0),IF(AND(ISNUMBER(Formações!$C$10),A1364&gt;=Formações!$C$10),Formações!$B$10,0),IF(AND(ISNUMBER(Formações!$C$11),A1364&gt;=Formações!$C$11),Formações!$B$11,0),IF(AND(ISNUMBER(Formações!$C$12),A1364&gt;=Formações!$C$12),Formações!$B$12,0))</f>
        <v>0</v>
      </c>
      <c r="E1364">
        <v>30</v>
      </c>
      <c r="F1364" s="8">
        <f t="shared" si="21"/>
        <v>0</v>
      </c>
    </row>
    <row r="1365" spans="1:6">
      <c r="A1365" s="1">
        <v>45919</v>
      </c>
      <c r="B1365" s="16">
        <v>45901</v>
      </c>
      <c r="C1365" s="8">
        <f>IFERROR(LOOKUP(2,1/((Vencimentos!$B$8:$B$37&lt;=A1365)*(Vencimentos!$B$8:$B$37&lt;&gt;"")*(Vencimentos!$C$8:$C$37&lt;&gt;"")),Vencimentos!$C$8:$C$37),0)</f>
        <v>0</v>
      </c>
      <c r="D1365" s="10">
        <f>MAX(IF(AND(ISNUMBER(Formações!$C$8),A1365&gt;=Formações!$C$8),Formações!$B$8,0),IF(AND(ISNUMBER(Formações!$C$9),A1365&gt;=Formações!$C$9),Formações!$B$9,0),IF(AND(ISNUMBER(Formações!$C$10),A1365&gt;=Formações!$C$10),Formações!$B$10,0),IF(AND(ISNUMBER(Formações!$C$11),A1365&gt;=Formações!$C$11),Formações!$B$11,0),IF(AND(ISNUMBER(Formações!$C$12),A1365&gt;=Formações!$C$12),Formações!$B$12,0))</f>
        <v>0</v>
      </c>
      <c r="E1365">
        <v>30</v>
      </c>
      <c r="F1365" s="8">
        <f t="shared" si="21"/>
        <v>0</v>
      </c>
    </row>
    <row r="1366" spans="1:6">
      <c r="A1366" s="1">
        <v>45920</v>
      </c>
      <c r="B1366" s="16">
        <v>45901</v>
      </c>
      <c r="C1366" s="8">
        <f>IFERROR(LOOKUP(2,1/((Vencimentos!$B$8:$B$37&lt;=A1366)*(Vencimentos!$B$8:$B$37&lt;&gt;"")*(Vencimentos!$C$8:$C$37&lt;&gt;"")),Vencimentos!$C$8:$C$37),0)</f>
        <v>0</v>
      </c>
      <c r="D1366" s="10">
        <f>MAX(IF(AND(ISNUMBER(Formações!$C$8),A1366&gt;=Formações!$C$8),Formações!$B$8,0),IF(AND(ISNUMBER(Formações!$C$9),A1366&gt;=Formações!$C$9),Formações!$B$9,0),IF(AND(ISNUMBER(Formações!$C$10),A1366&gt;=Formações!$C$10),Formações!$B$10,0),IF(AND(ISNUMBER(Formações!$C$11),A1366&gt;=Formações!$C$11),Formações!$B$11,0),IF(AND(ISNUMBER(Formações!$C$12),A1366&gt;=Formações!$C$12),Formações!$B$12,0))</f>
        <v>0</v>
      </c>
      <c r="E1366">
        <v>30</v>
      </c>
      <c r="F1366" s="8">
        <f t="shared" si="21"/>
        <v>0</v>
      </c>
    </row>
    <row r="1367" spans="1:6">
      <c r="A1367" s="1">
        <v>45921</v>
      </c>
      <c r="B1367" s="16">
        <v>45901</v>
      </c>
      <c r="C1367" s="8">
        <f>IFERROR(LOOKUP(2,1/((Vencimentos!$B$8:$B$37&lt;=A1367)*(Vencimentos!$B$8:$B$37&lt;&gt;"")*(Vencimentos!$C$8:$C$37&lt;&gt;"")),Vencimentos!$C$8:$C$37),0)</f>
        <v>0</v>
      </c>
      <c r="D1367" s="10">
        <f>MAX(IF(AND(ISNUMBER(Formações!$C$8),A1367&gt;=Formações!$C$8),Formações!$B$8,0),IF(AND(ISNUMBER(Formações!$C$9),A1367&gt;=Formações!$C$9),Formações!$B$9,0),IF(AND(ISNUMBER(Formações!$C$10),A1367&gt;=Formações!$C$10),Formações!$B$10,0),IF(AND(ISNUMBER(Formações!$C$11),A1367&gt;=Formações!$C$11),Formações!$B$11,0),IF(AND(ISNUMBER(Formações!$C$12),A1367&gt;=Formações!$C$12),Formações!$B$12,0))</f>
        <v>0</v>
      </c>
      <c r="E1367">
        <v>30</v>
      </c>
      <c r="F1367" s="8">
        <f t="shared" si="21"/>
        <v>0</v>
      </c>
    </row>
    <row r="1368" spans="1:6">
      <c r="A1368" s="1">
        <v>45922</v>
      </c>
      <c r="B1368" s="16">
        <v>45901</v>
      </c>
      <c r="C1368" s="8">
        <f>IFERROR(LOOKUP(2,1/((Vencimentos!$B$8:$B$37&lt;=A1368)*(Vencimentos!$B$8:$B$37&lt;&gt;"")*(Vencimentos!$C$8:$C$37&lt;&gt;"")),Vencimentos!$C$8:$C$37),0)</f>
        <v>0</v>
      </c>
      <c r="D1368" s="10">
        <f>MAX(IF(AND(ISNUMBER(Formações!$C$8),A1368&gt;=Formações!$C$8),Formações!$B$8,0),IF(AND(ISNUMBER(Formações!$C$9),A1368&gt;=Formações!$C$9),Formações!$B$9,0),IF(AND(ISNUMBER(Formações!$C$10),A1368&gt;=Formações!$C$10),Formações!$B$10,0),IF(AND(ISNUMBER(Formações!$C$11),A1368&gt;=Formações!$C$11),Formações!$B$11,0),IF(AND(ISNUMBER(Formações!$C$12),A1368&gt;=Formações!$C$12),Formações!$B$12,0))</f>
        <v>0</v>
      </c>
      <c r="E1368">
        <v>30</v>
      </c>
      <c r="F1368" s="8">
        <f t="shared" si="21"/>
        <v>0</v>
      </c>
    </row>
    <row r="1369" spans="1:6">
      <c r="A1369" s="1">
        <v>45923</v>
      </c>
      <c r="B1369" s="16">
        <v>45901</v>
      </c>
      <c r="C1369" s="8">
        <f>IFERROR(LOOKUP(2,1/((Vencimentos!$B$8:$B$37&lt;=A1369)*(Vencimentos!$B$8:$B$37&lt;&gt;"")*(Vencimentos!$C$8:$C$37&lt;&gt;"")),Vencimentos!$C$8:$C$37),0)</f>
        <v>0</v>
      </c>
      <c r="D1369" s="10">
        <f>MAX(IF(AND(ISNUMBER(Formações!$C$8),A1369&gt;=Formações!$C$8),Formações!$B$8,0),IF(AND(ISNUMBER(Formações!$C$9),A1369&gt;=Formações!$C$9),Formações!$B$9,0),IF(AND(ISNUMBER(Formações!$C$10),A1369&gt;=Formações!$C$10),Formações!$B$10,0),IF(AND(ISNUMBER(Formações!$C$11),A1369&gt;=Formações!$C$11),Formações!$B$11,0),IF(AND(ISNUMBER(Formações!$C$12),A1369&gt;=Formações!$C$12),Formações!$B$12,0))</f>
        <v>0</v>
      </c>
      <c r="E1369">
        <v>30</v>
      </c>
      <c r="F1369" s="8">
        <f t="shared" si="21"/>
        <v>0</v>
      </c>
    </row>
    <row r="1370" spans="1:6">
      <c r="A1370" s="1">
        <v>45924</v>
      </c>
      <c r="B1370" s="16">
        <v>45901</v>
      </c>
      <c r="C1370" s="8">
        <f>IFERROR(LOOKUP(2,1/((Vencimentos!$B$8:$B$37&lt;=A1370)*(Vencimentos!$B$8:$B$37&lt;&gt;"")*(Vencimentos!$C$8:$C$37&lt;&gt;"")),Vencimentos!$C$8:$C$37),0)</f>
        <v>0</v>
      </c>
      <c r="D1370" s="10">
        <f>MAX(IF(AND(ISNUMBER(Formações!$C$8),A1370&gt;=Formações!$C$8),Formações!$B$8,0),IF(AND(ISNUMBER(Formações!$C$9),A1370&gt;=Formações!$C$9),Formações!$B$9,0),IF(AND(ISNUMBER(Formações!$C$10),A1370&gt;=Formações!$C$10),Formações!$B$10,0),IF(AND(ISNUMBER(Formações!$C$11),A1370&gt;=Formações!$C$11),Formações!$B$11,0),IF(AND(ISNUMBER(Formações!$C$12),A1370&gt;=Formações!$C$12),Formações!$B$12,0))</f>
        <v>0</v>
      </c>
      <c r="E1370">
        <v>30</v>
      </c>
      <c r="F1370" s="8">
        <f t="shared" si="21"/>
        <v>0</v>
      </c>
    </row>
    <row r="1371" spans="1:6">
      <c r="A1371" s="1">
        <v>45925</v>
      </c>
      <c r="B1371" s="16">
        <v>45901</v>
      </c>
      <c r="C1371" s="8">
        <f>IFERROR(LOOKUP(2,1/((Vencimentos!$B$8:$B$37&lt;=A1371)*(Vencimentos!$B$8:$B$37&lt;&gt;"")*(Vencimentos!$C$8:$C$37&lt;&gt;"")),Vencimentos!$C$8:$C$37),0)</f>
        <v>0</v>
      </c>
      <c r="D1371" s="10">
        <f>MAX(IF(AND(ISNUMBER(Formações!$C$8),A1371&gt;=Formações!$C$8),Formações!$B$8,0),IF(AND(ISNUMBER(Formações!$C$9),A1371&gt;=Formações!$C$9),Formações!$B$9,0),IF(AND(ISNUMBER(Formações!$C$10),A1371&gt;=Formações!$C$10),Formações!$B$10,0),IF(AND(ISNUMBER(Formações!$C$11),A1371&gt;=Formações!$C$11),Formações!$B$11,0),IF(AND(ISNUMBER(Formações!$C$12),A1371&gt;=Formações!$C$12),Formações!$B$12,0))</f>
        <v>0</v>
      </c>
      <c r="E1371">
        <v>30</v>
      </c>
      <c r="F1371" s="8">
        <f t="shared" si="21"/>
        <v>0</v>
      </c>
    </row>
    <row r="1372" spans="1:6">
      <c r="A1372" s="1">
        <v>45926</v>
      </c>
      <c r="B1372" s="16">
        <v>45901</v>
      </c>
      <c r="C1372" s="8">
        <f>IFERROR(LOOKUP(2,1/((Vencimentos!$B$8:$B$37&lt;=A1372)*(Vencimentos!$B$8:$B$37&lt;&gt;"")*(Vencimentos!$C$8:$C$37&lt;&gt;"")),Vencimentos!$C$8:$C$37),0)</f>
        <v>0</v>
      </c>
      <c r="D1372" s="10">
        <f>MAX(IF(AND(ISNUMBER(Formações!$C$8),A1372&gt;=Formações!$C$8),Formações!$B$8,0),IF(AND(ISNUMBER(Formações!$C$9),A1372&gt;=Formações!$C$9),Formações!$B$9,0),IF(AND(ISNUMBER(Formações!$C$10),A1372&gt;=Formações!$C$10),Formações!$B$10,0),IF(AND(ISNUMBER(Formações!$C$11),A1372&gt;=Formações!$C$11),Formações!$B$11,0),IF(AND(ISNUMBER(Formações!$C$12),A1372&gt;=Formações!$C$12),Formações!$B$12,0))</f>
        <v>0</v>
      </c>
      <c r="E1372">
        <v>30</v>
      </c>
      <c r="F1372" s="8">
        <f t="shared" si="21"/>
        <v>0</v>
      </c>
    </row>
    <row r="1373" spans="1:6">
      <c r="A1373" s="1">
        <v>45927</v>
      </c>
      <c r="B1373" s="16">
        <v>45901</v>
      </c>
      <c r="C1373" s="8">
        <f>IFERROR(LOOKUP(2,1/((Vencimentos!$B$8:$B$37&lt;=A1373)*(Vencimentos!$B$8:$B$37&lt;&gt;"")*(Vencimentos!$C$8:$C$37&lt;&gt;"")),Vencimentos!$C$8:$C$37),0)</f>
        <v>0</v>
      </c>
      <c r="D1373" s="10">
        <f>MAX(IF(AND(ISNUMBER(Formações!$C$8),A1373&gt;=Formações!$C$8),Formações!$B$8,0),IF(AND(ISNUMBER(Formações!$C$9),A1373&gt;=Formações!$C$9),Formações!$B$9,0),IF(AND(ISNUMBER(Formações!$C$10),A1373&gt;=Formações!$C$10),Formações!$B$10,0),IF(AND(ISNUMBER(Formações!$C$11),A1373&gt;=Formações!$C$11),Formações!$B$11,0),IF(AND(ISNUMBER(Formações!$C$12),A1373&gt;=Formações!$C$12),Formações!$B$12,0))</f>
        <v>0</v>
      </c>
      <c r="E1373">
        <v>30</v>
      </c>
      <c r="F1373" s="8">
        <f t="shared" si="21"/>
        <v>0</v>
      </c>
    </row>
    <row r="1374" spans="1:6">
      <c r="A1374" s="1">
        <v>45928</v>
      </c>
      <c r="B1374" s="16">
        <v>45901</v>
      </c>
      <c r="C1374" s="8">
        <f>IFERROR(LOOKUP(2,1/((Vencimentos!$B$8:$B$37&lt;=A1374)*(Vencimentos!$B$8:$B$37&lt;&gt;"")*(Vencimentos!$C$8:$C$37&lt;&gt;"")),Vencimentos!$C$8:$C$37),0)</f>
        <v>0</v>
      </c>
      <c r="D1374" s="10">
        <f>MAX(IF(AND(ISNUMBER(Formações!$C$8),A1374&gt;=Formações!$C$8),Formações!$B$8,0),IF(AND(ISNUMBER(Formações!$C$9),A1374&gt;=Formações!$C$9),Formações!$B$9,0),IF(AND(ISNUMBER(Formações!$C$10),A1374&gt;=Formações!$C$10),Formações!$B$10,0),IF(AND(ISNUMBER(Formações!$C$11),A1374&gt;=Formações!$C$11),Formações!$B$11,0),IF(AND(ISNUMBER(Formações!$C$12),A1374&gt;=Formações!$C$12),Formações!$B$12,0))</f>
        <v>0</v>
      </c>
      <c r="E1374">
        <v>30</v>
      </c>
      <c r="F1374" s="8">
        <f t="shared" si="21"/>
        <v>0</v>
      </c>
    </row>
    <row r="1375" spans="1:6">
      <c r="A1375" s="1">
        <v>45929</v>
      </c>
      <c r="B1375" s="16">
        <v>45901</v>
      </c>
      <c r="C1375" s="8">
        <f>IFERROR(LOOKUP(2,1/((Vencimentos!$B$8:$B$37&lt;=A1375)*(Vencimentos!$B$8:$B$37&lt;&gt;"")*(Vencimentos!$C$8:$C$37&lt;&gt;"")),Vencimentos!$C$8:$C$37),0)</f>
        <v>0</v>
      </c>
      <c r="D1375" s="10">
        <f>MAX(IF(AND(ISNUMBER(Formações!$C$8),A1375&gt;=Formações!$C$8),Formações!$B$8,0),IF(AND(ISNUMBER(Formações!$C$9),A1375&gt;=Formações!$C$9),Formações!$B$9,0),IF(AND(ISNUMBER(Formações!$C$10),A1375&gt;=Formações!$C$10),Formações!$B$10,0),IF(AND(ISNUMBER(Formações!$C$11),A1375&gt;=Formações!$C$11),Formações!$B$11,0),IF(AND(ISNUMBER(Formações!$C$12),A1375&gt;=Formações!$C$12),Formações!$B$12,0))</f>
        <v>0</v>
      </c>
      <c r="E1375">
        <v>30</v>
      </c>
      <c r="F1375" s="8">
        <f t="shared" si="21"/>
        <v>0</v>
      </c>
    </row>
    <row r="1376" spans="1:6">
      <c r="A1376" s="1">
        <v>45930</v>
      </c>
      <c r="B1376" s="16">
        <v>45901</v>
      </c>
      <c r="C1376" s="8">
        <f>IFERROR(LOOKUP(2,1/((Vencimentos!$B$8:$B$37&lt;=A1376)*(Vencimentos!$B$8:$B$37&lt;&gt;"")*(Vencimentos!$C$8:$C$37&lt;&gt;"")),Vencimentos!$C$8:$C$37),0)</f>
        <v>0</v>
      </c>
      <c r="D1376" s="10">
        <f>MAX(IF(AND(ISNUMBER(Formações!$C$8),A1376&gt;=Formações!$C$8),Formações!$B$8,0),IF(AND(ISNUMBER(Formações!$C$9),A1376&gt;=Formações!$C$9),Formações!$B$9,0),IF(AND(ISNUMBER(Formações!$C$10),A1376&gt;=Formações!$C$10),Formações!$B$10,0),IF(AND(ISNUMBER(Formações!$C$11),A1376&gt;=Formações!$C$11),Formações!$B$11,0),IF(AND(ISNUMBER(Formações!$C$12),A1376&gt;=Formações!$C$12),Formações!$B$12,0))</f>
        <v>0</v>
      </c>
      <c r="E1376">
        <v>30</v>
      </c>
      <c r="F1376" s="8">
        <f t="shared" si="21"/>
        <v>0</v>
      </c>
    </row>
    <row r="1377" spans="1:6">
      <c r="A1377" s="1">
        <v>45931</v>
      </c>
      <c r="B1377" s="16">
        <v>45931</v>
      </c>
      <c r="C1377" s="8">
        <f>IFERROR(LOOKUP(2,1/((Vencimentos!$B$8:$B$37&lt;=A1377)*(Vencimentos!$B$8:$B$37&lt;&gt;"")*(Vencimentos!$C$8:$C$37&lt;&gt;"")),Vencimentos!$C$8:$C$37),0)</f>
        <v>0</v>
      </c>
      <c r="D1377" s="10">
        <f>MAX(IF(AND(ISNUMBER(Formações!$C$8),A1377&gt;=Formações!$C$8),Formações!$B$8,0),IF(AND(ISNUMBER(Formações!$C$9),A1377&gt;=Formações!$C$9),Formações!$B$9,0),IF(AND(ISNUMBER(Formações!$C$10),A1377&gt;=Formações!$C$10),Formações!$B$10,0),IF(AND(ISNUMBER(Formações!$C$11),A1377&gt;=Formações!$C$11),Formações!$B$11,0),IF(AND(ISNUMBER(Formações!$C$12),A1377&gt;=Formações!$C$12),Formações!$B$12,0))</f>
        <v>0</v>
      </c>
      <c r="E1377">
        <v>31</v>
      </c>
      <c r="F1377" s="8">
        <f t="shared" si="21"/>
        <v>0</v>
      </c>
    </row>
    <row r="1378" spans="1:6">
      <c r="A1378" s="1">
        <v>45932</v>
      </c>
      <c r="B1378" s="16">
        <v>45931</v>
      </c>
      <c r="C1378" s="8">
        <f>IFERROR(LOOKUP(2,1/((Vencimentos!$B$8:$B$37&lt;=A1378)*(Vencimentos!$B$8:$B$37&lt;&gt;"")*(Vencimentos!$C$8:$C$37&lt;&gt;"")),Vencimentos!$C$8:$C$37),0)</f>
        <v>0</v>
      </c>
      <c r="D1378" s="10">
        <f>MAX(IF(AND(ISNUMBER(Formações!$C$8),A1378&gt;=Formações!$C$8),Formações!$B$8,0),IF(AND(ISNUMBER(Formações!$C$9),A1378&gt;=Formações!$C$9),Formações!$B$9,0),IF(AND(ISNUMBER(Formações!$C$10),A1378&gt;=Formações!$C$10),Formações!$B$10,0),IF(AND(ISNUMBER(Formações!$C$11),A1378&gt;=Formações!$C$11),Formações!$B$11,0),IF(AND(ISNUMBER(Formações!$C$12),A1378&gt;=Formações!$C$12),Formações!$B$12,0))</f>
        <v>0</v>
      </c>
      <c r="E1378">
        <v>31</v>
      </c>
      <c r="F1378" s="8">
        <f t="shared" si="21"/>
        <v>0</v>
      </c>
    </row>
    <row r="1379" spans="1:6">
      <c r="A1379" s="1">
        <v>45933</v>
      </c>
      <c r="B1379" s="16">
        <v>45931</v>
      </c>
      <c r="C1379" s="8">
        <f>IFERROR(LOOKUP(2,1/((Vencimentos!$B$8:$B$37&lt;=A1379)*(Vencimentos!$B$8:$B$37&lt;&gt;"")*(Vencimentos!$C$8:$C$37&lt;&gt;"")),Vencimentos!$C$8:$C$37),0)</f>
        <v>0</v>
      </c>
      <c r="D1379" s="10">
        <f>MAX(IF(AND(ISNUMBER(Formações!$C$8),A1379&gt;=Formações!$C$8),Formações!$B$8,0),IF(AND(ISNUMBER(Formações!$C$9),A1379&gt;=Formações!$C$9),Formações!$B$9,0),IF(AND(ISNUMBER(Formações!$C$10),A1379&gt;=Formações!$C$10),Formações!$B$10,0),IF(AND(ISNUMBER(Formações!$C$11),A1379&gt;=Formações!$C$11),Formações!$B$11,0),IF(AND(ISNUMBER(Formações!$C$12),A1379&gt;=Formações!$C$12),Formações!$B$12,0))</f>
        <v>0</v>
      </c>
      <c r="E1379">
        <v>31</v>
      </c>
      <c r="F1379" s="8">
        <f t="shared" si="21"/>
        <v>0</v>
      </c>
    </row>
    <row r="1380" spans="1:6">
      <c r="A1380" s="1">
        <v>45934</v>
      </c>
      <c r="B1380" s="16">
        <v>45931</v>
      </c>
      <c r="C1380" s="8">
        <f>IFERROR(LOOKUP(2,1/((Vencimentos!$B$8:$B$37&lt;=A1380)*(Vencimentos!$B$8:$B$37&lt;&gt;"")*(Vencimentos!$C$8:$C$37&lt;&gt;"")),Vencimentos!$C$8:$C$37),0)</f>
        <v>0</v>
      </c>
      <c r="D1380" s="10">
        <f>MAX(IF(AND(ISNUMBER(Formações!$C$8),A1380&gt;=Formações!$C$8),Formações!$B$8,0),IF(AND(ISNUMBER(Formações!$C$9),A1380&gt;=Formações!$C$9),Formações!$B$9,0),IF(AND(ISNUMBER(Formações!$C$10),A1380&gt;=Formações!$C$10),Formações!$B$10,0),IF(AND(ISNUMBER(Formações!$C$11),A1380&gt;=Formações!$C$11),Formações!$B$11,0),IF(AND(ISNUMBER(Formações!$C$12),A1380&gt;=Formações!$C$12),Formações!$B$12,0))</f>
        <v>0</v>
      </c>
      <c r="E1380">
        <v>31</v>
      </c>
      <c r="F1380" s="8">
        <f t="shared" si="21"/>
        <v>0</v>
      </c>
    </row>
    <row r="1381" spans="1:6">
      <c r="A1381" s="1">
        <v>45935</v>
      </c>
      <c r="B1381" s="16">
        <v>45931</v>
      </c>
      <c r="C1381" s="8">
        <f>IFERROR(LOOKUP(2,1/((Vencimentos!$B$8:$B$37&lt;=A1381)*(Vencimentos!$B$8:$B$37&lt;&gt;"")*(Vencimentos!$C$8:$C$37&lt;&gt;"")),Vencimentos!$C$8:$C$37),0)</f>
        <v>0</v>
      </c>
      <c r="D1381" s="10">
        <f>MAX(IF(AND(ISNUMBER(Formações!$C$8),A1381&gt;=Formações!$C$8),Formações!$B$8,0),IF(AND(ISNUMBER(Formações!$C$9),A1381&gt;=Formações!$C$9),Formações!$B$9,0),IF(AND(ISNUMBER(Formações!$C$10),A1381&gt;=Formações!$C$10),Formações!$B$10,0),IF(AND(ISNUMBER(Formações!$C$11),A1381&gt;=Formações!$C$11),Formações!$B$11,0),IF(AND(ISNUMBER(Formações!$C$12),A1381&gt;=Formações!$C$12),Formações!$B$12,0))</f>
        <v>0</v>
      </c>
      <c r="E1381">
        <v>31</v>
      </c>
      <c r="F1381" s="8">
        <f t="shared" si="21"/>
        <v>0</v>
      </c>
    </row>
    <row r="1382" spans="1:6">
      <c r="A1382" s="1">
        <v>45936</v>
      </c>
      <c r="B1382" s="16">
        <v>45931</v>
      </c>
      <c r="C1382" s="8">
        <f>IFERROR(LOOKUP(2,1/((Vencimentos!$B$8:$B$37&lt;=A1382)*(Vencimentos!$B$8:$B$37&lt;&gt;"")*(Vencimentos!$C$8:$C$37&lt;&gt;"")),Vencimentos!$C$8:$C$37),0)</f>
        <v>0</v>
      </c>
      <c r="D1382" s="10">
        <f>MAX(IF(AND(ISNUMBER(Formações!$C$8),A1382&gt;=Formações!$C$8),Formações!$B$8,0),IF(AND(ISNUMBER(Formações!$C$9),A1382&gt;=Formações!$C$9),Formações!$B$9,0),IF(AND(ISNUMBER(Formações!$C$10),A1382&gt;=Formações!$C$10),Formações!$B$10,0),IF(AND(ISNUMBER(Formações!$C$11),A1382&gt;=Formações!$C$11),Formações!$B$11,0),IF(AND(ISNUMBER(Formações!$C$12),A1382&gt;=Formações!$C$12),Formações!$B$12,0))</f>
        <v>0</v>
      </c>
      <c r="E1382">
        <v>31</v>
      </c>
      <c r="F1382" s="8">
        <f t="shared" si="21"/>
        <v>0</v>
      </c>
    </row>
    <row r="1383" spans="1:6">
      <c r="A1383" s="1">
        <v>45937</v>
      </c>
      <c r="B1383" s="16">
        <v>45931</v>
      </c>
      <c r="C1383" s="8">
        <f>IFERROR(LOOKUP(2,1/((Vencimentos!$B$8:$B$37&lt;=A1383)*(Vencimentos!$B$8:$B$37&lt;&gt;"")*(Vencimentos!$C$8:$C$37&lt;&gt;"")),Vencimentos!$C$8:$C$37),0)</f>
        <v>0</v>
      </c>
      <c r="D1383" s="10">
        <f>MAX(IF(AND(ISNUMBER(Formações!$C$8),A1383&gt;=Formações!$C$8),Formações!$B$8,0),IF(AND(ISNUMBER(Formações!$C$9),A1383&gt;=Formações!$C$9),Formações!$B$9,0),IF(AND(ISNUMBER(Formações!$C$10),A1383&gt;=Formações!$C$10),Formações!$B$10,0),IF(AND(ISNUMBER(Formações!$C$11),A1383&gt;=Formações!$C$11),Formações!$B$11,0),IF(AND(ISNUMBER(Formações!$C$12),A1383&gt;=Formações!$C$12),Formações!$B$12,0))</f>
        <v>0</v>
      </c>
      <c r="E1383">
        <v>31</v>
      </c>
      <c r="F1383" s="8">
        <f t="shared" si="21"/>
        <v>0</v>
      </c>
    </row>
    <row r="1384" spans="1:6">
      <c r="A1384" s="1">
        <v>45938</v>
      </c>
      <c r="B1384" s="16">
        <v>45931</v>
      </c>
      <c r="C1384" s="8">
        <f>IFERROR(LOOKUP(2,1/((Vencimentos!$B$8:$B$37&lt;=A1384)*(Vencimentos!$B$8:$B$37&lt;&gt;"")*(Vencimentos!$C$8:$C$37&lt;&gt;"")),Vencimentos!$C$8:$C$37),0)</f>
        <v>0</v>
      </c>
      <c r="D1384" s="10">
        <f>MAX(IF(AND(ISNUMBER(Formações!$C$8),A1384&gt;=Formações!$C$8),Formações!$B$8,0),IF(AND(ISNUMBER(Formações!$C$9),A1384&gt;=Formações!$C$9),Formações!$B$9,0),IF(AND(ISNUMBER(Formações!$C$10),A1384&gt;=Formações!$C$10),Formações!$B$10,0),IF(AND(ISNUMBER(Formações!$C$11),A1384&gt;=Formações!$C$11),Formações!$B$11,0),IF(AND(ISNUMBER(Formações!$C$12),A1384&gt;=Formações!$C$12),Formações!$B$12,0))</f>
        <v>0</v>
      </c>
      <c r="E1384">
        <v>31</v>
      </c>
      <c r="F1384" s="8">
        <f t="shared" si="21"/>
        <v>0</v>
      </c>
    </row>
    <row r="1385" spans="1:6">
      <c r="A1385" s="1">
        <v>45939</v>
      </c>
      <c r="B1385" s="16">
        <v>45931</v>
      </c>
      <c r="C1385" s="8">
        <f>IFERROR(LOOKUP(2,1/((Vencimentos!$B$8:$B$37&lt;=A1385)*(Vencimentos!$B$8:$B$37&lt;&gt;"")*(Vencimentos!$C$8:$C$37&lt;&gt;"")),Vencimentos!$C$8:$C$37),0)</f>
        <v>0</v>
      </c>
      <c r="D1385" s="10">
        <f>MAX(IF(AND(ISNUMBER(Formações!$C$8),A1385&gt;=Formações!$C$8),Formações!$B$8,0),IF(AND(ISNUMBER(Formações!$C$9),A1385&gt;=Formações!$C$9),Formações!$B$9,0),IF(AND(ISNUMBER(Formações!$C$10),A1385&gt;=Formações!$C$10),Formações!$B$10,0),IF(AND(ISNUMBER(Formações!$C$11),A1385&gt;=Formações!$C$11),Formações!$B$11,0),IF(AND(ISNUMBER(Formações!$C$12),A1385&gt;=Formações!$C$12),Formações!$B$12,0))</f>
        <v>0</v>
      </c>
      <c r="E1385">
        <v>31</v>
      </c>
      <c r="F1385" s="8">
        <f t="shared" si="21"/>
        <v>0</v>
      </c>
    </row>
    <row r="1386" spans="1:6">
      <c r="A1386" s="1">
        <v>45940</v>
      </c>
      <c r="B1386" s="16">
        <v>45931</v>
      </c>
      <c r="C1386" s="8">
        <f>IFERROR(LOOKUP(2,1/((Vencimentos!$B$8:$B$37&lt;=A1386)*(Vencimentos!$B$8:$B$37&lt;&gt;"")*(Vencimentos!$C$8:$C$37&lt;&gt;"")),Vencimentos!$C$8:$C$37),0)</f>
        <v>0</v>
      </c>
      <c r="D1386" s="10">
        <f>MAX(IF(AND(ISNUMBER(Formações!$C$8),A1386&gt;=Formações!$C$8),Formações!$B$8,0),IF(AND(ISNUMBER(Formações!$C$9),A1386&gt;=Formações!$C$9),Formações!$B$9,0),IF(AND(ISNUMBER(Formações!$C$10),A1386&gt;=Formações!$C$10),Formações!$B$10,0),IF(AND(ISNUMBER(Formações!$C$11),A1386&gt;=Formações!$C$11),Formações!$B$11,0),IF(AND(ISNUMBER(Formações!$C$12),A1386&gt;=Formações!$C$12),Formações!$B$12,0))</f>
        <v>0</v>
      </c>
      <c r="E1386">
        <v>31</v>
      </c>
      <c r="F1386" s="8">
        <f t="shared" si="21"/>
        <v>0</v>
      </c>
    </row>
    <row r="1387" spans="1:6">
      <c r="A1387" s="1">
        <v>45941</v>
      </c>
      <c r="B1387" s="16">
        <v>45931</v>
      </c>
      <c r="C1387" s="8">
        <f>IFERROR(LOOKUP(2,1/((Vencimentos!$B$8:$B$37&lt;=A1387)*(Vencimentos!$B$8:$B$37&lt;&gt;"")*(Vencimentos!$C$8:$C$37&lt;&gt;"")),Vencimentos!$C$8:$C$37),0)</f>
        <v>0</v>
      </c>
      <c r="D1387" s="10">
        <f>MAX(IF(AND(ISNUMBER(Formações!$C$8),A1387&gt;=Formações!$C$8),Formações!$B$8,0),IF(AND(ISNUMBER(Formações!$C$9),A1387&gt;=Formações!$C$9),Formações!$B$9,0),IF(AND(ISNUMBER(Formações!$C$10),A1387&gt;=Formações!$C$10),Formações!$B$10,0),IF(AND(ISNUMBER(Formações!$C$11),A1387&gt;=Formações!$C$11),Formações!$B$11,0),IF(AND(ISNUMBER(Formações!$C$12),A1387&gt;=Formações!$C$12),Formações!$B$12,0))</f>
        <v>0</v>
      </c>
      <c r="E1387">
        <v>31</v>
      </c>
      <c r="F1387" s="8">
        <f t="shared" si="21"/>
        <v>0</v>
      </c>
    </row>
    <row r="1388" spans="1:6">
      <c r="A1388" s="1">
        <v>45942</v>
      </c>
      <c r="B1388" s="16">
        <v>45931</v>
      </c>
      <c r="C1388" s="8">
        <f>IFERROR(LOOKUP(2,1/((Vencimentos!$B$8:$B$37&lt;=A1388)*(Vencimentos!$B$8:$B$37&lt;&gt;"")*(Vencimentos!$C$8:$C$37&lt;&gt;"")),Vencimentos!$C$8:$C$37),0)</f>
        <v>0</v>
      </c>
      <c r="D1388" s="10">
        <f>MAX(IF(AND(ISNUMBER(Formações!$C$8),A1388&gt;=Formações!$C$8),Formações!$B$8,0),IF(AND(ISNUMBER(Formações!$C$9),A1388&gt;=Formações!$C$9),Formações!$B$9,0),IF(AND(ISNUMBER(Formações!$C$10),A1388&gt;=Formações!$C$10),Formações!$B$10,0),IF(AND(ISNUMBER(Formações!$C$11),A1388&gt;=Formações!$C$11),Formações!$B$11,0),IF(AND(ISNUMBER(Formações!$C$12),A1388&gt;=Formações!$C$12),Formações!$B$12,0))</f>
        <v>0</v>
      </c>
      <c r="E1388">
        <v>31</v>
      </c>
      <c r="F1388" s="8">
        <f t="shared" si="21"/>
        <v>0</v>
      </c>
    </row>
    <row r="1389" spans="1:6">
      <c r="A1389" s="1">
        <v>45943</v>
      </c>
      <c r="B1389" s="16">
        <v>45931</v>
      </c>
      <c r="C1389" s="8">
        <f>IFERROR(LOOKUP(2,1/((Vencimentos!$B$8:$B$37&lt;=A1389)*(Vencimentos!$B$8:$B$37&lt;&gt;"")*(Vencimentos!$C$8:$C$37&lt;&gt;"")),Vencimentos!$C$8:$C$37),0)</f>
        <v>0</v>
      </c>
      <c r="D1389" s="10">
        <f>MAX(IF(AND(ISNUMBER(Formações!$C$8),A1389&gt;=Formações!$C$8),Formações!$B$8,0),IF(AND(ISNUMBER(Formações!$C$9),A1389&gt;=Formações!$C$9),Formações!$B$9,0),IF(AND(ISNUMBER(Formações!$C$10),A1389&gt;=Formações!$C$10),Formações!$B$10,0),IF(AND(ISNUMBER(Formações!$C$11),A1389&gt;=Formações!$C$11),Formações!$B$11,0),IF(AND(ISNUMBER(Formações!$C$12),A1389&gt;=Formações!$C$12),Formações!$B$12,0))</f>
        <v>0</v>
      </c>
      <c r="E1389">
        <v>31</v>
      </c>
      <c r="F1389" s="8">
        <f t="shared" si="21"/>
        <v>0</v>
      </c>
    </row>
    <row r="1390" spans="1:6">
      <c r="A1390" s="1">
        <v>45944</v>
      </c>
      <c r="B1390" s="16">
        <v>45931</v>
      </c>
      <c r="C1390" s="8">
        <f>IFERROR(LOOKUP(2,1/((Vencimentos!$B$8:$B$37&lt;=A1390)*(Vencimentos!$B$8:$B$37&lt;&gt;"")*(Vencimentos!$C$8:$C$37&lt;&gt;"")),Vencimentos!$C$8:$C$37),0)</f>
        <v>0</v>
      </c>
      <c r="D1390" s="10">
        <f>MAX(IF(AND(ISNUMBER(Formações!$C$8),A1390&gt;=Formações!$C$8),Formações!$B$8,0),IF(AND(ISNUMBER(Formações!$C$9),A1390&gt;=Formações!$C$9),Formações!$B$9,0),IF(AND(ISNUMBER(Formações!$C$10),A1390&gt;=Formações!$C$10),Formações!$B$10,0),IF(AND(ISNUMBER(Formações!$C$11),A1390&gt;=Formações!$C$11),Formações!$B$11,0),IF(AND(ISNUMBER(Formações!$C$12),A1390&gt;=Formações!$C$12),Formações!$B$12,0))</f>
        <v>0</v>
      </c>
      <c r="E1390">
        <v>31</v>
      </c>
      <c r="F1390" s="8">
        <f t="shared" si="21"/>
        <v>0</v>
      </c>
    </row>
    <row r="1391" spans="1:6">
      <c r="A1391" s="1">
        <v>45945</v>
      </c>
      <c r="B1391" s="16">
        <v>45931</v>
      </c>
      <c r="C1391" s="8">
        <f>IFERROR(LOOKUP(2,1/((Vencimentos!$B$8:$B$37&lt;=A1391)*(Vencimentos!$B$8:$B$37&lt;&gt;"")*(Vencimentos!$C$8:$C$37&lt;&gt;"")),Vencimentos!$C$8:$C$37),0)</f>
        <v>0</v>
      </c>
      <c r="D1391" s="10">
        <f>MAX(IF(AND(ISNUMBER(Formações!$C$8),A1391&gt;=Formações!$C$8),Formações!$B$8,0),IF(AND(ISNUMBER(Formações!$C$9),A1391&gt;=Formações!$C$9),Formações!$B$9,0),IF(AND(ISNUMBER(Formações!$C$10),A1391&gt;=Formações!$C$10),Formações!$B$10,0),IF(AND(ISNUMBER(Formações!$C$11),A1391&gt;=Formações!$C$11),Formações!$B$11,0),IF(AND(ISNUMBER(Formações!$C$12),A1391&gt;=Formações!$C$12),Formações!$B$12,0))</f>
        <v>0</v>
      </c>
      <c r="E1391">
        <v>31</v>
      </c>
      <c r="F1391" s="8">
        <f t="shared" si="21"/>
        <v>0</v>
      </c>
    </row>
    <row r="1392" spans="1:6">
      <c r="A1392" s="1">
        <v>45946</v>
      </c>
      <c r="B1392" s="16">
        <v>45931</v>
      </c>
      <c r="C1392" s="8">
        <f>IFERROR(LOOKUP(2,1/((Vencimentos!$B$8:$B$37&lt;=A1392)*(Vencimentos!$B$8:$B$37&lt;&gt;"")*(Vencimentos!$C$8:$C$37&lt;&gt;"")),Vencimentos!$C$8:$C$37),0)</f>
        <v>0</v>
      </c>
      <c r="D1392" s="10">
        <f>MAX(IF(AND(ISNUMBER(Formações!$C$8),A1392&gt;=Formações!$C$8),Formações!$B$8,0),IF(AND(ISNUMBER(Formações!$C$9),A1392&gt;=Formações!$C$9),Formações!$B$9,0),IF(AND(ISNUMBER(Formações!$C$10),A1392&gt;=Formações!$C$10),Formações!$B$10,0),IF(AND(ISNUMBER(Formações!$C$11),A1392&gt;=Formações!$C$11),Formações!$B$11,0),IF(AND(ISNUMBER(Formações!$C$12),A1392&gt;=Formações!$C$12),Formações!$B$12,0))</f>
        <v>0</v>
      </c>
      <c r="E1392">
        <v>31</v>
      </c>
      <c r="F1392" s="8">
        <f t="shared" si="21"/>
        <v>0</v>
      </c>
    </row>
    <row r="1393" spans="1:6">
      <c r="A1393" s="1">
        <v>45947</v>
      </c>
      <c r="B1393" s="16">
        <v>45931</v>
      </c>
      <c r="C1393" s="8">
        <f>IFERROR(LOOKUP(2,1/((Vencimentos!$B$8:$B$37&lt;=A1393)*(Vencimentos!$B$8:$B$37&lt;&gt;"")*(Vencimentos!$C$8:$C$37&lt;&gt;"")),Vencimentos!$C$8:$C$37),0)</f>
        <v>0</v>
      </c>
      <c r="D1393" s="10">
        <f>MAX(IF(AND(ISNUMBER(Formações!$C$8),A1393&gt;=Formações!$C$8),Formações!$B$8,0),IF(AND(ISNUMBER(Formações!$C$9),A1393&gt;=Formações!$C$9),Formações!$B$9,0),IF(AND(ISNUMBER(Formações!$C$10),A1393&gt;=Formações!$C$10),Formações!$B$10,0),IF(AND(ISNUMBER(Formações!$C$11),A1393&gt;=Formações!$C$11),Formações!$B$11,0),IF(AND(ISNUMBER(Formações!$C$12),A1393&gt;=Formações!$C$12),Formações!$B$12,0))</f>
        <v>0</v>
      </c>
      <c r="E1393">
        <v>31</v>
      </c>
      <c r="F1393" s="8">
        <f t="shared" si="21"/>
        <v>0</v>
      </c>
    </row>
    <row r="1394" spans="1:6">
      <c r="A1394" s="1">
        <v>45948</v>
      </c>
      <c r="B1394" s="16">
        <v>45931</v>
      </c>
      <c r="C1394" s="8">
        <f>IFERROR(LOOKUP(2,1/((Vencimentos!$B$8:$B$37&lt;=A1394)*(Vencimentos!$B$8:$B$37&lt;&gt;"")*(Vencimentos!$C$8:$C$37&lt;&gt;"")),Vencimentos!$C$8:$C$37),0)</f>
        <v>0</v>
      </c>
      <c r="D1394" s="10">
        <f>MAX(IF(AND(ISNUMBER(Formações!$C$8),A1394&gt;=Formações!$C$8),Formações!$B$8,0),IF(AND(ISNUMBER(Formações!$C$9),A1394&gt;=Formações!$C$9),Formações!$B$9,0),IF(AND(ISNUMBER(Formações!$C$10),A1394&gt;=Formações!$C$10),Formações!$B$10,0),IF(AND(ISNUMBER(Formações!$C$11),A1394&gt;=Formações!$C$11),Formações!$B$11,0),IF(AND(ISNUMBER(Formações!$C$12),A1394&gt;=Formações!$C$12),Formações!$B$12,0))</f>
        <v>0</v>
      </c>
      <c r="E1394">
        <v>31</v>
      </c>
      <c r="F1394" s="8">
        <f t="shared" si="21"/>
        <v>0</v>
      </c>
    </row>
    <row r="1395" spans="1:6">
      <c r="A1395" s="1">
        <v>45949</v>
      </c>
      <c r="B1395" s="16">
        <v>45931</v>
      </c>
      <c r="C1395" s="8">
        <f>IFERROR(LOOKUP(2,1/((Vencimentos!$B$8:$B$37&lt;=A1395)*(Vencimentos!$B$8:$B$37&lt;&gt;"")*(Vencimentos!$C$8:$C$37&lt;&gt;"")),Vencimentos!$C$8:$C$37),0)</f>
        <v>0</v>
      </c>
      <c r="D1395" s="10">
        <f>MAX(IF(AND(ISNUMBER(Formações!$C$8),A1395&gt;=Formações!$C$8),Formações!$B$8,0),IF(AND(ISNUMBER(Formações!$C$9),A1395&gt;=Formações!$C$9),Formações!$B$9,0),IF(AND(ISNUMBER(Formações!$C$10),A1395&gt;=Formações!$C$10),Formações!$B$10,0),IF(AND(ISNUMBER(Formações!$C$11),A1395&gt;=Formações!$C$11),Formações!$B$11,0),IF(AND(ISNUMBER(Formações!$C$12),A1395&gt;=Formações!$C$12),Formações!$B$12,0))</f>
        <v>0</v>
      </c>
      <c r="E1395">
        <v>31</v>
      </c>
      <c r="F1395" s="8">
        <f t="shared" si="21"/>
        <v>0</v>
      </c>
    </row>
    <row r="1396" spans="1:6">
      <c r="A1396" s="1">
        <v>45950</v>
      </c>
      <c r="B1396" s="16">
        <v>45931</v>
      </c>
      <c r="C1396" s="8">
        <f>IFERROR(LOOKUP(2,1/((Vencimentos!$B$8:$B$37&lt;=A1396)*(Vencimentos!$B$8:$B$37&lt;&gt;"")*(Vencimentos!$C$8:$C$37&lt;&gt;"")),Vencimentos!$C$8:$C$37),0)</f>
        <v>0</v>
      </c>
      <c r="D1396" s="10">
        <f>MAX(IF(AND(ISNUMBER(Formações!$C$8),A1396&gt;=Formações!$C$8),Formações!$B$8,0),IF(AND(ISNUMBER(Formações!$C$9),A1396&gt;=Formações!$C$9),Formações!$B$9,0),IF(AND(ISNUMBER(Formações!$C$10),A1396&gt;=Formações!$C$10),Formações!$B$10,0),IF(AND(ISNUMBER(Formações!$C$11),A1396&gt;=Formações!$C$11),Formações!$B$11,0),IF(AND(ISNUMBER(Formações!$C$12),A1396&gt;=Formações!$C$12),Formações!$B$12,0))</f>
        <v>0</v>
      </c>
      <c r="E1396">
        <v>31</v>
      </c>
      <c r="F1396" s="8">
        <f t="shared" si="21"/>
        <v>0</v>
      </c>
    </row>
    <row r="1397" spans="1:6">
      <c r="A1397" s="1">
        <v>45951</v>
      </c>
      <c r="B1397" s="16">
        <v>45931</v>
      </c>
      <c r="C1397" s="8">
        <f>IFERROR(LOOKUP(2,1/((Vencimentos!$B$8:$B$37&lt;=A1397)*(Vencimentos!$B$8:$B$37&lt;&gt;"")*(Vencimentos!$C$8:$C$37&lt;&gt;"")),Vencimentos!$C$8:$C$37),0)</f>
        <v>0</v>
      </c>
      <c r="D1397" s="10">
        <f>MAX(IF(AND(ISNUMBER(Formações!$C$8),A1397&gt;=Formações!$C$8),Formações!$B$8,0),IF(AND(ISNUMBER(Formações!$C$9),A1397&gt;=Formações!$C$9),Formações!$B$9,0),IF(AND(ISNUMBER(Formações!$C$10),A1397&gt;=Formações!$C$10),Formações!$B$10,0),IF(AND(ISNUMBER(Formações!$C$11),A1397&gt;=Formações!$C$11),Formações!$B$11,0),IF(AND(ISNUMBER(Formações!$C$12),A1397&gt;=Formações!$C$12),Formações!$B$12,0))</f>
        <v>0</v>
      </c>
      <c r="E1397">
        <v>31</v>
      </c>
      <c r="F1397" s="8">
        <f t="shared" si="21"/>
        <v>0</v>
      </c>
    </row>
    <row r="1398" spans="1:6">
      <c r="A1398" s="1">
        <v>45952</v>
      </c>
      <c r="B1398" s="16">
        <v>45931</v>
      </c>
      <c r="C1398" s="8">
        <f>IFERROR(LOOKUP(2,1/((Vencimentos!$B$8:$B$37&lt;=A1398)*(Vencimentos!$B$8:$B$37&lt;&gt;"")*(Vencimentos!$C$8:$C$37&lt;&gt;"")),Vencimentos!$C$8:$C$37),0)</f>
        <v>0</v>
      </c>
      <c r="D1398" s="10">
        <f>MAX(IF(AND(ISNUMBER(Formações!$C$8),A1398&gt;=Formações!$C$8),Formações!$B$8,0),IF(AND(ISNUMBER(Formações!$C$9),A1398&gt;=Formações!$C$9),Formações!$B$9,0),IF(AND(ISNUMBER(Formações!$C$10),A1398&gt;=Formações!$C$10),Formações!$B$10,0),IF(AND(ISNUMBER(Formações!$C$11),A1398&gt;=Formações!$C$11),Formações!$B$11,0),IF(AND(ISNUMBER(Formações!$C$12),A1398&gt;=Formações!$C$12),Formações!$B$12,0))</f>
        <v>0</v>
      </c>
      <c r="E1398">
        <v>31</v>
      </c>
      <c r="F1398" s="8">
        <f t="shared" si="21"/>
        <v>0</v>
      </c>
    </row>
    <row r="1399" spans="1:6">
      <c r="A1399" s="1">
        <v>45953</v>
      </c>
      <c r="B1399" s="16">
        <v>45931</v>
      </c>
      <c r="C1399" s="8">
        <f>IFERROR(LOOKUP(2,1/((Vencimentos!$B$8:$B$37&lt;=A1399)*(Vencimentos!$B$8:$B$37&lt;&gt;"")*(Vencimentos!$C$8:$C$37&lt;&gt;"")),Vencimentos!$C$8:$C$37),0)</f>
        <v>0</v>
      </c>
      <c r="D1399" s="10">
        <f>MAX(IF(AND(ISNUMBER(Formações!$C$8),A1399&gt;=Formações!$C$8),Formações!$B$8,0),IF(AND(ISNUMBER(Formações!$C$9),A1399&gt;=Formações!$C$9),Formações!$B$9,0),IF(AND(ISNUMBER(Formações!$C$10),A1399&gt;=Formações!$C$10),Formações!$B$10,0),IF(AND(ISNUMBER(Formações!$C$11),A1399&gt;=Formações!$C$11),Formações!$B$11,0),IF(AND(ISNUMBER(Formações!$C$12),A1399&gt;=Formações!$C$12),Formações!$B$12,0))</f>
        <v>0</v>
      </c>
      <c r="E1399">
        <v>31</v>
      </c>
      <c r="F1399" s="8">
        <f t="shared" si="21"/>
        <v>0</v>
      </c>
    </row>
    <row r="1400" spans="1:6">
      <c r="A1400" s="1">
        <v>45954</v>
      </c>
      <c r="B1400" s="16">
        <v>45931</v>
      </c>
      <c r="C1400" s="8">
        <f>IFERROR(LOOKUP(2,1/((Vencimentos!$B$8:$B$37&lt;=A1400)*(Vencimentos!$B$8:$B$37&lt;&gt;"")*(Vencimentos!$C$8:$C$37&lt;&gt;"")),Vencimentos!$C$8:$C$37),0)</f>
        <v>0</v>
      </c>
      <c r="D1400" s="10">
        <f>MAX(IF(AND(ISNUMBER(Formações!$C$8),A1400&gt;=Formações!$C$8),Formações!$B$8,0),IF(AND(ISNUMBER(Formações!$C$9),A1400&gt;=Formações!$C$9),Formações!$B$9,0),IF(AND(ISNUMBER(Formações!$C$10),A1400&gt;=Formações!$C$10),Formações!$B$10,0),IF(AND(ISNUMBER(Formações!$C$11),A1400&gt;=Formações!$C$11),Formações!$B$11,0),IF(AND(ISNUMBER(Formações!$C$12),A1400&gt;=Formações!$C$12),Formações!$B$12,0))</f>
        <v>0</v>
      </c>
      <c r="E1400">
        <v>31</v>
      </c>
      <c r="F1400" s="8">
        <f t="shared" si="21"/>
        <v>0</v>
      </c>
    </row>
    <row r="1401" spans="1:6">
      <c r="A1401" s="1">
        <v>45955</v>
      </c>
      <c r="B1401" s="16">
        <v>45931</v>
      </c>
      <c r="C1401" s="8">
        <f>IFERROR(LOOKUP(2,1/((Vencimentos!$B$8:$B$37&lt;=A1401)*(Vencimentos!$B$8:$B$37&lt;&gt;"")*(Vencimentos!$C$8:$C$37&lt;&gt;"")),Vencimentos!$C$8:$C$37),0)</f>
        <v>0</v>
      </c>
      <c r="D1401" s="10">
        <f>MAX(IF(AND(ISNUMBER(Formações!$C$8),A1401&gt;=Formações!$C$8),Formações!$B$8,0),IF(AND(ISNUMBER(Formações!$C$9),A1401&gt;=Formações!$C$9),Formações!$B$9,0),IF(AND(ISNUMBER(Formações!$C$10),A1401&gt;=Formações!$C$10),Formações!$B$10,0),IF(AND(ISNUMBER(Formações!$C$11),A1401&gt;=Formações!$C$11),Formações!$B$11,0),IF(AND(ISNUMBER(Formações!$C$12),A1401&gt;=Formações!$C$12),Formações!$B$12,0))</f>
        <v>0</v>
      </c>
      <c r="E1401">
        <v>31</v>
      </c>
      <c r="F1401" s="8">
        <f t="shared" si="21"/>
        <v>0</v>
      </c>
    </row>
    <row r="1402" spans="1:6">
      <c r="A1402" s="1">
        <v>45956</v>
      </c>
      <c r="B1402" s="16">
        <v>45931</v>
      </c>
      <c r="C1402" s="8">
        <f>IFERROR(LOOKUP(2,1/((Vencimentos!$B$8:$B$37&lt;=A1402)*(Vencimentos!$B$8:$B$37&lt;&gt;"")*(Vencimentos!$C$8:$C$37&lt;&gt;"")),Vencimentos!$C$8:$C$37),0)</f>
        <v>0</v>
      </c>
      <c r="D1402" s="10">
        <f>MAX(IF(AND(ISNUMBER(Formações!$C$8),A1402&gt;=Formações!$C$8),Formações!$B$8,0),IF(AND(ISNUMBER(Formações!$C$9),A1402&gt;=Formações!$C$9),Formações!$B$9,0),IF(AND(ISNUMBER(Formações!$C$10),A1402&gt;=Formações!$C$10),Formações!$B$10,0),IF(AND(ISNUMBER(Formações!$C$11),A1402&gt;=Formações!$C$11),Formações!$B$11,0),IF(AND(ISNUMBER(Formações!$C$12),A1402&gt;=Formações!$C$12),Formações!$B$12,0))</f>
        <v>0</v>
      </c>
      <c r="E1402">
        <v>31</v>
      </c>
      <c r="F1402" s="8">
        <f t="shared" si="21"/>
        <v>0</v>
      </c>
    </row>
    <row r="1403" spans="1:6">
      <c r="A1403" s="1">
        <v>45957</v>
      </c>
      <c r="B1403" s="16">
        <v>45931</v>
      </c>
      <c r="C1403" s="8">
        <f>IFERROR(LOOKUP(2,1/((Vencimentos!$B$8:$B$37&lt;=A1403)*(Vencimentos!$B$8:$B$37&lt;&gt;"")*(Vencimentos!$C$8:$C$37&lt;&gt;"")),Vencimentos!$C$8:$C$37),0)</f>
        <v>0</v>
      </c>
      <c r="D1403" s="10">
        <f>MAX(IF(AND(ISNUMBER(Formações!$C$8),A1403&gt;=Formações!$C$8),Formações!$B$8,0),IF(AND(ISNUMBER(Formações!$C$9),A1403&gt;=Formações!$C$9),Formações!$B$9,0),IF(AND(ISNUMBER(Formações!$C$10),A1403&gt;=Formações!$C$10),Formações!$B$10,0),IF(AND(ISNUMBER(Formações!$C$11),A1403&gt;=Formações!$C$11),Formações!$B$11,0),IF(AND(ISNUMBER(Formações!$C$12),A1403&gt;=Formações!$C$12),Formações!$B$12,0))</f>
        <v>0</v>
      </c>
      <c r="E1403">
        <v>31</v>
      </c>
      <c r="F1403" s="8">
        <f t="shared" si="21"/>
        <v>0</v>
      </c>
    </row>
    <row r="1404" spans="1:6">
      <c r="A1404" s="1">
        <v>45958</v>
      </c>
      <c r="B1404" s="16">
        <v>45931</v>
      </c>
      <c r="C1404" s="8">
        <f>IFERROR(LOOKUP(2,1/((Vencimentos!$B$8:$B$37&lt;=A1404)*(Vencimentos!$B$8:$B$37&lt;&gt;"")*(Vencimentos!$C$8:$C$37&lt;&gt;"")),Vencimentos!$C$8:$C$37),0)</f>
        <v>0</v>
      </c>
      <c r="D1404" s="10">
        <f>MAX(IF(AND(ISNUMBER(Formações!$C$8),A1404&gt;=Formações!$C$8),Formações!$B$8,0),IF(AND(ISNUMBER(Formações!$C$9),A1404&gt;=Formações!$C$9),Formações!$B$9,0),IF(AND(ISNUMBER(Formações!$C$10),A1404&gt;=Formações!$C$10),Formações!$B$10,0),IF(AND(ISNUMBER(Formações!$C$11),A1404&gt;=Formações!$C$11),Formações!$B$11,0),IF(AND(ISNUMBER(Formações!$C$12),A1404&gt;=Formações!$C$12),Formações!$B$12,0))</f>
        <v>0</v>
      </c>
      <c r="E1404">
        <v>31</v>
      </c>
      <c r="F1404" s="8">
        <f t="shared" si="21"/>
        <v>0</v>
      </c>
    </row>
    <row r="1405" spans="1:6">
      <c r="A1405" s="1">
        <v>45959</v>
      </c>
      <c r="B1405" s="16">
        <v>45931</v>
      </c>
      <c r="C1405" s="8">
        <f>IFERROR(LOOKUP(2,1/((Vencimentos!$B$8:$B$37&lt;=A1405)*(Vencimentos!$B$8:$B$37&lt;&gt;"")*(Vencimentos!$C$8:$C$37&lt;&gt;"")),Vencimentos!$C$8:$C$37),0)</f>
        <v>0</v>
      </c>
      <c r="D1405" s="10">
        <f>MAX(IF(AND(ISNUMBER(Formações!$C$8),A1405&gt;=Formações!$C$8),Formações!$B$8,0),IF(AND(ISNUMBER(Formações!$C$9),A1405&gt;=Formações!$C$9),Formações!$B$9,0),IF(AND(ISNUMBER(Formações!$C$10),A1405&gt;=Formações!$C$10),Formações!$B$10,0),IF(AND(ISNUMBER(Formações!$C$11),A1405&gt;=Formações!$C$11),Formações!$B$11,0),IF(AND(ISNUMBER(Formações!$C$12),A1405&gt;=Formações!$C$12),Formações!$B$12,0))</f>
        <v>0</v>
      </c>
      <c r="E1405">
        <v>31</v>
      </c>
      <c r="F1405" s="8">
        <f t="shared" si="21"/>
        <v>0</v>
      </c>
    </row>
    <row r="1406" spans="1:6">
      <c r="A1406" s="1">
        <v>45960</v>
      </c>
      <c r="B1406" s="16">
        <v>45931</v>
      </c>
      <c r="C1406" s="8">
        <f>IFERROR(LOOKUP(2,1/((Vencimentos!$B$8:$B$37&lt;=A1406)*(Vencimentos!$B$8:$B$37&lt;&gt;"")*(Vencimentos!$C$8:$C$37&lt;&gt;"")),Vencimentos!$C$8:$C$37),0)</f>
        <v>0</v>
      </c>
      <c r="D1406" s="10">
        <f>MAX(IF(AND(ISNUMBER(Formações!$C$8),A1406&gt;=Formações!$C$8),Formações!$B$8,0),IF(AND(ISNUMBER(Formações!$C$9),A1406&gt;=Formações!$C$9),Formações!$B$9,0),IF(AND(ISNUMBER(Formações!$C$10),A1406&gt;=Formações!$C$10),Formações!$B$10,0),IF(AND(ISNUMBER(Formações!$C$11),A1406&gt;=Formações!$C$11),Formações!$B$11,0),IF(AND(ISNUMBER(Formações!$C$12),A1406&gt;=Formações!$C$12),Formações!$B$12,0))</f>
        <v>0</v>
      </c>
      <c r="E1406">
        <v>31</v>
      </c>
      <c r="F1406" s="8">
        <f t="shared" si="21"/>
        <v>0</v>
      </c>
    </row>
    <row r="1407" spans="1:6">
      <c r="A1407" s="1">
        <v>45961</v>
      </c>
      <c r="B1407" s="16">
        <v>45931</v>
      </c>
      <c r="C1407" s="8">
        <f>IFERROR(LOOKUP(2,1/((Vencimentos!$B$8:$B$37&lt;=A1407)*(Vencimentos!$B$8:$B$37&lt;&gt;"")*(Vencimentos!$C$8:$C$37&lt;&gt;"")),Vencimentos!$C$8:$C$37),0)</f>
        <v>0</v>
      </c>
      <c r="D1407" s="10">
        <f>MAX(IF(AND(ISNUMBER(Formações!$C$8),A1407&gt;=Formações!$C$8),Formações!$B$8,0),IF(AND(ISNUMBER(Formações!$C$9),A1407&gt;=Formações!$C$9),Formações!$B$9,0),IF(AND(ISNUMBER(Formações!$C$10),A1407&gt;=Formações!$C$10),Formações!$B$10,0),IF(AND(ISNUMBER(Formações!$C$11),A1407&gt;=Formações!$C$11),Formações!$B$11,0),IF(AND(ISNUMBER(Formações!$C$12),A1407&gt;=Formações!$C$12),Formações!$B$12,0))</f>
        <v>0</v>
      </c>
      <c r="E1407">
        <v>31</v>
      </c>
      <c r="F1407" s="8">
        <f t="shared" si="21"/>
        <v>0</v>
      </c>
    </row>
    <row r="1408" spans="1:6">
      <c r="A1408" s="1">
        <v>45962</v>
      </c>
      <c r="B1408" s="16">
        <v>45962</v>
      </c>
      <c r="C1408" s="8">
        <f>IFERROR(LOOKUP(2,1/((Vencimentos!$B$8:$B$37&lt;=A1408)*(Vencimentos!$B$8:$B$37&lt;&gt;"")*(Vencimentos!$C$8:$C$37&lt;&gt;"")),Vencimentos!$C$8:$C$37),0)</f>
        <v>0</v>
      </c>
      <c r="D1408" s="10">
        <f>MAX(IF(AND(ISNUMBER(Formações!$C$8),A1408&gt;=Formações!$C$8),Formações!$B$8,0),IF(AND(ISNUMBER(Formações!$C$9),A1408&gt;=Formações!$C$9),Formações!$B$9,0),IF(AND(ISNUMBER(Formações!$C$10),A1408&gt;=Formações!$C$10),Formações!$B$10,0),IF(AND(ISNUMBER(Formações!$C$11),A1408&gt;=Formações!$C$11),Formações!$B$11,0),IF(AND(ISNUMBER(Formações!$C$12),A1408&gt;=Formações!$C$12),Formações!$B$12,0))</f>
        <v>0</v>
      </c>
      <c r="E1408">
        <v>30</v>
      </c>
      <c r="F1408" s="8">
        <f t="shared" si="21"/>
        <v>0</v>
      </c>
    </row>
    <row r="1409" spans="1:6">
      <c r="A1409" s="1">
        <v>45963</v>
      </c>
      <c r="B1409" s="16">
        <v>45962</v>
      </c>
      <c r="C1409" s="8">
        <f>IFERROR(LOOKUP(2,1/((Vencimentos!$B$8:$B$37&lt;=A1409)*(Vencimentos!$B$8:$B$37&lt;&gt;"")*(Vencimentos!$C$8:$C$37&lt;&gt;"")),Vencimentos!$C$8:$C$37),0)</f>
        <v>0</v>
      </c>
      <c r="D1409" s="10">
        <f>MAX(IF(AND(ISNUMBER(Formações!$C$8),A1409&gt;=Formações!$C$8),Formações!$B$8,0),IF(AND(ISNUMBER(Formações!$C$9),A1409&gt;=Formações!$C$9),Formações!$B$9,0),IF(AND(ISNUMBER(Formações!$C$10),A1409&gt;=Formações!$C$10),Formações!$B$10,0),IF(AND(ISNUMBER(Formações!$C$11),A1409&gt;=Formações!$C$11),Formações!$B$11,0),IF(AND(ISNUMBER(Formações!$C$12),A1409&gt;=Formações!$C$12),Formações!$B$12,0))</f>
        <v>0</v>
      </c>
      <c r="E1409">
        <v>30</v>
      </c>
      <c r="F1409" s="8">
        <f t="shared" si="21"/>
        <v>0</v>
      </c>
    </row>
    <row r="1410" spans="1:6">
      <c r="A1410" s="1">
        <v>45964</v>
      </c>
      <c r="B1410" s="16">
        <v>45962</v>
      </c>
      <c r="C1410" s="8">
        <f>IFERROR(LOOKUP(2,1/((Vencimentos!$B$8:$B$37&lt;=A1410)*(Vencimentos!$B$8:$B$37&lt;&gt;"")*(Vencimentos!$C$8:$C$37&lt;&gt;"")),Vencimentos!$C$8:$C$37),0)</f>
        <v>0</v>
      </c>
      <c r="D1410" s="10">
        <f>MAX(IF(AND(ISNUMBER(Formações!$C$8),A1410&gt;=Formações!$C$8),Formações!$B$8,0),IF(AND(ISNUMBER(Formações!$C$9),A1410&gt;=Formações!$C$9),Formações!$B$9,0),IF(AND(ISNUMBER(Formações!$C$10),A1410&gt;=Formações!$C$10),Formações!$B$10,0),IF(AND(ISNUMBER(Formações!$C$11),A1410&gt;=Formações!$C$11),Formações!$B$11,0),IF(AND(ISNUMBER(Formações!$C$12),A1410&gt;=Formações!$C$12),Formações!$B$12,0))</f>
        <v>0</v>
      </c>
      <c r="E1410">
        <v>30</v>
      </c>
      <c r="F1410" s="8">
        <f t="shared" si="21"/>
        <v>0</v>
      </c>
    </row>
    <row r="1411" spans="1:6">
      <c r="A1411" s="1">
        <v>45965</v>
      </c>
      <c r="B1411" s="16">
        <v>45962</v>
      </c>
      <c r="C1411" s="8">
        <f>IFERROR(LOOKUP(2,1/((Vencimentos!$B$8:$B$37&lt;=A1411)*(Vencimentos!$B$8:$B$37&lt;&gt;"")*(Vencimentos!$C$8:$C$37&lt;&gt;"")),Vencimentos!$C$8:$C$37),0)</f>
        <v>0</v>
      </c>
      <c r="D1411" s="10">
        <f>MAX(IF(AND(ISNUMBER(Formações!$C$8),A1411&gt;=Formações!$C$8),Formações!$B$8,0),IF(AND(ISNUMBER(Formações!$C$9),A1411&gt;=Formações!$C$9),Formações!$B$9,0),IF(AND(ISNUMBER(Formações!$C$10),A1411&gt;=Formações!$C$10),Formações!$B$10,0),IF(AND(ISNUMBER(Formações!$C$11),A1411&gt;=Formações!$C$11),Formações!$B$11,0),IF(AND(ISNUMBER(Formações!$C$12),A1411&gt;=Formações!$C$12),Formações!$B$12,0))</f>
        <v>0</v>
      </c>
      <c r="E1411">
        <v>30</v>
      </c>
      <c r="F1411" s="8">
        <f t="shared" si="21"/>
        <v>0</v>
      </c>
    </row>
    <row r="1412" spans="1:6">
      <c r="A1412" s="1">
        <v>45966</v>
      </c>
      <c r="B1412" s="16">
        <v>45962</v>
      </c>
      <c r="C1412" s="8">
        <f>IFERROR(LOOKUP(2,1/((Vencimentos!$B$8:$B$37&lt;=A1412)*(Vencimentos!$B$8:$B$37&lt;&gt;"")*(Vencimentos!$C$8:$C$37&lt;&gt;"")),Vencimentos!$C$8:$C$37),0)</f>
        <v>0</v>
      </c>
      <c r="D1412" s="10">
        <f>MAX(IF(AND(ISNUMBER(Formações!$C$8),A1412&gt;=Formações!$C$8),Formações!$B$8,0),IF(AND(ISNUMBER(Formações!$C$9),A1412&gt;=Formações!$C$9),Formações!$B$9,0),IF(AND(ISNUMBER(Formações!$C$10),A1412&gt;=Formações!$C$10),Formações!$B$10,0),IF(AND(ISNUMBER(Formações!$C$11),A1412&gt;=Formações!$C$11),Formações!$B$11,0),IF(AND(ISNUMBER(Formações!$C$12),A1412&gt;=Formações!$C$12),Formações!$B$12,0))</f>
        <v>0</v>
      </c>
      <c r="E1412">
        <v>30</v>
      </c>
      <c r="F1412" s="8">
        <f t="shared" si="21"/>
        <v>0</v>
      </c>
    </row>
    <row r="1413" spans="1:6">
      <c r="A1413" s="1">
        <v>45967</v>
      </c>
      <c r="B1413" s="16">
        <v>45962</v>
      </c>
      <c r="C1413" s="8">
        <f>IFERROR(LOOKUP(2,1/((Vencimentos!$B$8:$B$37&lt;=A1413)*(Vencimentos!$B$8:$B$37&lt;&gt;"")*(Vencimentos!$C$8:$C$37&lt;&gt;"")),Vencimentos!$C$8:$C$37),0)</f>
        <v>0</v>
      </c>
      <c r="D1413" s="10">
        <f>MAX(IF(AND(ISNUMBER(Formações!$C$8),A1413&gt;=Formações!$C$8),Formações!$B$8,0),IF(AND(ISNUMBER(Formações!$C$9),A1413&gt;=Formações!$C$9),Formações!$B$9,0),IF(AND(ISNUMBER(Formações!$C$10),A1413&gt;=Formações!$C$10),Formações!$B$10,0),IF(AND(ISNUMBER(Formações!$C$11),A1413&gt;=Formações!$C$11),Formações!$B$11,0),IF(AND(ISNUMBER(Formações!$C$12),A1413&gt;=Formações!$C$12),Formações!$B$12,0))</f>
        <v>0</v>
      </c>
      <c r="E1413">
        <v>30</v>
      </c>
      <c r="F1413" s="8">
        <f t="shared" si="21"/>
        <v>0</v>
      </c>
    </row>
    <row r="1414" spans="1:6">
      <c r="A1414" s="1">
        <v>45968</v>
      </c>
      <c r="B1414" s="16">
        <v>45962</v>
      </c>
      <c r="C1414" s="8">
        <f>IFERROR(LOOKUP(2,1/((Vencimentos!$B$8:$B$37&lt;=A1414)*(Vencimentos!$B$8:$B$37&lt;&gt;"")*(Vencimentos!$C$8:$C$37&lt;&gt;"")),Vencimentos!$C$8:$C$37),0)</f>
        <v>0</v>
      </c>
      <c r="D1414" s="10">
        <f>MAX(IF(AND(ISNUMBER(Formações!$C$8),A1414&gt;=Formações!$C$8),Formações!$B$8,0),IF(AND(ISNUMBER(Formações!$C$9),A1414&gt;=Formações!$C$9),Formações!$B$9,0),IF(AND(ISNUMBER(Formações!$C$10),A1414&gt;=Formações!$C$10),Formações!$B$10,0),IF(AND(ISNUMBER(Formações!$C$11),A1414&gt;=Formações!$C$11),Formações!$B$11,0),IF(AND(ISNUMBER(Formações!$C$12),A1414&gt;=Formações!$C$12),Formações!$B$12,0))</f>
        <v>0</v>
      </c>
      <c r="E1414">
        <v>30</v>
      </c>
      <c r="F1414" s="8">
        <f t="shared" si="21"/>
        <v>0</v>
      </c>
    </row>
    <row r="1415" spans="1:6">
      <c r="A1415" s="1">
        <v>45969</v>
      </c>
      <c r="B1415" s="16">
        <v>45962</v>
      </c>
      <c r="C1415" s="8">
        <f>IFERROR(LOOKUP(2,1/((Vencimentos!$B$8:$B$37&lt;=A1415)*(Vencimentos!$B$8:$B$37&lt;&gt;"")*(Vencimentos!$C$8:$C$37&lt;&gt;"")),Vencimentos!$C$8:$C$37),0)</f>
        <v>0</v>
      </c>
      <c r="D1415" s="10">
        <f>MAX(IF(AND(ISNUMBER(Formações!$C$8),A1415&gt;=Formações!$C$8),Formações!$B$8,0),IF(AND(ISNUMBER(Formações!$C$9),A1415&gt;=Formações!$C$9),Formações!$B$9,0),IF(AND(ISNUMBER(Formações!$C$10),A1415&gt;=Formações!$C$10),Formações!$B$10,0),IF(AND(ISNUMBER(Formações!$C$11),A1415&gt;=Formações!$C$11),Formações!$B$11,0),IF(AND(ISNUMBER(Formações!$C$12),A1415&gt;=Formações!$C$12),Formações!$B$12,0))</f>
        <v>0</v>
      </c>
      <c r="E1415">
        <v>30</v>
      </c>
      <c r="F1415" s="8">
        <f t="shared" si="21"/>
        <v>0</v>
      </c>
    </row>
    <row r="1416" spans="1:6">
      <c r="A1416" s="1">
        <v>45970</v>
      </c>
      <c r="B1416" s="16">
        <v>45962</v>
      </c>
      <c r="C1416" s="8">
        <f>IFERROR(LOOKUP(2,1/((Vencimentos!$B$8:$B$37&lt;=A1416)*(Vencimentos!$B$8:$B$37&lt;&gt;"")*(Vencimentos!$C$8:$C$37&lt;&gt;"")),Vencimentos!$C$8:$C$37),0)</f>
        <v>0</v>
      </c>
      <c r="D1416" s="10">
        <f>MAX(IF(AND(ISNUMBER(Formações!$C$8),A1416&gt;=Formações!$C$8),Formações!$B$8,0),IF(AND(ISNUMBER(Formações!$C$9),A1416&gt;=Formações!$C$9),Formações!$B$9,0),IF(AND(ISNUMBER(Formações!$C$10),A1416&gt;=Formações!$C$10),Formações!$B$10,0),IF(AND(ISNUMBER(Formações!$C$11),A1416&gt;=Formações!$C$11),Formações!$B$11,0),IF(AND(ISNUMBER(Formações!$C$12),A1416&gt;=Formações!$C$12),Formações!$B$12,0))</f>
        <v>0</v>
      </c>
      <c r="E1416">
        <v>30</v>
      </c>
      <c r="F1416" s="8">
        <f t="shared" ref="F1416:F1479" si="22">IF(OR(C1416&lt;=0,D1416&lt;=0),0,C1416*D1416/E1416)</f>
        <v>0</v>
      </c>
    </row>
    <row r="1417" spans="1:6">
      <c r="A1417" s="1">
        <v>45971</v>
      </c>
      <c r="B1417" s="16">
        <v>45962</v>
      </c>
      <c r="C1417" s="8">
        <f>IFERROR(LOOKUP(2,1/((Vencimentos!$B$8:$B$37&lt;=A1417)*(Vencimentos!$B$8:$B$37&lt;&gt;"")*(Vencimentos!$C$8:$C$37&lt;&gt;"")),Vencimentos!$C$8:$C$37),0)</f>
        <v>0</v>
      </c>
      <c r="D1417" s="10">
        <f>MAX(IF(AND(ISNUMBER(Formações!$C$8),A1417&gt;=Formações!$C$8),Formações!$B$8,0),IF(AND(ISNUMBER(Formações!$C$9),A1417&gt;=Formações!$C$9),Formações!$B$9,0),IF(AND(ISNUMBER(Formações!$C$10),A1417&gt;=Formações!$C$10),Formações!$B$10,0),IF(AND(ISNUMBER(Formações!$C$11),A1417&gt;=Formações!$C$11),Formações!$B$11,0),IF(AND(ISNUMBER(Formações!$C$12),A1417&gt;=Formações!$C$12),Formações!$B$12,0))</f>
        <v>0</v>
      </c>
      <c r="E1417">
        <v>30</v>
      </c>
      <c r="F1417" s="8">
        <f t="shared" si="22"/>
        <v>0</v>
      </c>
    </row>
    <row r="1418" spans="1:6">
      <c r="A1418" s="1">
        <v>45972</v>
      </c>
      <c r="B1418" s="16">
        <v>45962</v>
      </c>
      <c r="C1418" s="8">
        <f>IFERROR(LOOKUP(2,1/((Vencimentos!$B$8:$B$37&lt;=A1418)*(Vencimentos!$B$8:$B$37&lt;&gt;"")*(Vencimentos!$C$8:$C$37&lt;&gt;"")),Vencimentos!$C$8:$C$37),0)</f>
        <v>0</v>
      </c>
      <c r="D1418" s="10">
        <f>MAX(IF(AND(ISNUMBER(Formações!$C$8),A1418&gt;=Formações!$C$8),Formações!$B$8,0),IF(AND(ISNUMBER(Formações!$C$9),A1418&gt;=Formações!$C$9),Formações!$B$9,0),IF(AND(ISNUMBER(Formações!$C$10),A1418&gt;=Formações!$C$10),Formações!$B$10,0),IF(AND(ISNUMBER(Formações!$C$11),A1418&gt;=Formações!$C$11),Formações!$B$11,0),IF(AND(ISNUMBER(Formações!$C$12),A1418&gt;=Formações!$C$12),Formações!$B$12,0))</f>
        <v>0</v>
      </c>
      <c r="E1418">
        <v>30</v>
      </c>
      <c r="F1418" s="8">
        <f t="shared" si="22"/>
        <v>0</v>
      </c>
    </row>
    <row r="1419" spans="1:6">
      <c r="A1419" s="1">
        <v>45973</v>
      </c>
      <c r="B1419" s="16">
        <v>45962</v>
      </c>
      <c r="C1419" s="8">
        <f>IFERROR(LOOKUP(2,1/((Vencimentos!$B$8:$B$37&lt;=A1419)*(Vencimentos!$B$8:$B$37&lt;&gt;"")*(Vencimentos!$C$8:$C$37&lt;&gt;"")),Vencimentos!$C$8:$C$37),0)</f>
        <v>0</v>
      </c>
      <c r="D1419" s="10">
        <f>MAX(IF(AND(ISNUMBER(Formações!$C$8),A1419&gt;=Formações!$C$8),Formações!$B$8,0),IF(AND(ISNUMBER(Formações!$C$9),A1419&gt;=Formações!$C$9),Formações!$B$9,0),IF(AND(ISNUMBER(Formações!$C$10),A1419&gt;=Formações!$C$10),Formações!$B$10,0),IF(AND(ISNUMBER(Formações!$C$11),A1419&gt;=Formações!$C$11),Formações!$B$11,0),IF(AND(ISNUMBER(Formações!$C$12),A1419&gt;=Formações!$C$12),Formações!$B$12,0))</f>
        <v>0</v>
      </c>
      <c r="E1419">
        <v>30</v>
      </c>
      <c r="F1419" s="8">
        <f t="shared" si="22"/>
        <v>0</v>
      </c>
    </row>
    <row r="1420" spans="1:6">
      <c r="A1420" s="1">
        <v>45974</v>
      </c>
      <c r="B1420" s="16">
        <v>45962</v>
      </c>
      <c r="C1420" s="8">
        <f>IFERROR(LOOKUP(2,1/((Vencimentos!$B$8:$B$37&lt;=A1420)*(Vencimentos!$B$8:$B$37&lt;&gt;"")*(Vencimentos!$C$8:$C$37&lt;&gt;"")),Vencimentos!$C$8:$C$37),0)</f>
        <v>0</v>
      </c>
      <c r="D1420" s="10">
        <f>MAX(IF(AND(ISNUMBER(Formações!$C$8),A1420&gt;=Formações!$C$8),Formações!$B$8,0),IF(AND(ISNUMBER(Formações!$C$9),A1420&gt;=Formações!$C$9),Formações!$B$9,0),IF(AND(ISNUMBER(Formações!$C$10),A1420&gt;=Formações!$C$10),Formações!$B$10,0),IF(AND(ISNUMBER(Formações!$C$11),A1420&gt;=Formações!$C$11),Formações!$B$11,0),IF(AND(ISNUMBER(Formações!$C$12),A1420&gt;=Formações!$C$12),Formações!$B$12,0))</f>
        <v>0</v>
      </c>
      <c r="E1420">
        <v>30</v>
      </c>
      <c r="F1420" s="8">
        <f t="shared" si="22"/>
        <v>0</v>
      </c>
    </row>
    <row r="1421" spans="1:6">
      <c r="A1421" s="1">
        <v>45975</v>
      </c>
      <c r="B1421" s="16">
        <v>45962</v>
      </c>
      <c r="C1421" s="8">
        <f>IFERROR(LOOKUP(2,1/((Vencimentos!$B$8:$B$37&lt;=A1421)*(Vencimentos!$B$8:$B$37&lt;&gt;"")*(Vencimentos!$C$8:$C$37&lt;&gt;"")),Vencimentos!$C$8:$C$37),0)</f>
        <v>0</v>
      </c>
      <c r="D1421" s="10">
        <f>MAX(IF(AND(ISNUMBER(Formações!$C$8),A1421&gt;=Formações!$C$8),Formações!$B$8,0),IF(AND(ISNUMBER(Formações!$C$9),A1421&gt;=Formações!$C$9),Formações!$B$9,0),IF(AND(ISNUMBER(Formações!$C$10),A1421&gt;=Formações!$C$10),Formações!$B$10,0),IF(AND(ISNUMBER(Formações!$C$11),A1421&gt;=Formações!$C$11),Formações!$B$11,0),IF(AND(ISNUMBER(Formações!$C$12),A1421&gt;=Formações!$C$12),Formações!$B$12,0))</f>
        <v>0</v>
      </c>
      <c r="E1421">
        <v>30</v>
      </c>
      <c r="F1421" s="8">
        <f t="shared" si="22"/>
        <v>0</v>
      </c>
    </row>
    <row r="1422" spans="1:6">
      <c r="A1422" s="1">
        <v>45976</v>
      </c>
      <c r="B1422" s="16">
        <v>45962</v>
      </c>
      <c r="C1422" s="8">
        <f>IFERROR(LOOKUP(2,1/((Vencimentos!$B$8:$B$37&lt;=A1422)*(Vencimentos!$B$8:$B$37&lt;&gt;"")*(Vencimentos!$C$8:$C$37&lt;&gt;"")),Vencimentos!$C$8:$C$37),0)</f>
        <v>0</v>
      </c>
      <c r="D1422" s="10">
        <f>MAX(IF(AND(ISNUMBER(Formações!$C$8),A1422&gt;=Formações!$C$8),Formações!$B$8,0),IF(AND(ISNUMBER(Formações!$C$9),A1422&gt;=Formações!$C$9),Formações!$B$9,0),IF(AND(ISNUMBER(Formações!$C$10),A1422&gt;=Formações!$C$10),Formações!$B$10,0),IF(AND(ISNUMBER(Formações!$C$11),A1422&gt;=Formações!$C$11),Formações!$B$11,0),IF(AND(ISNUMBER(Formações!$C$12),A1422&gt;=Formações!$C$12),Formações!$B$12,0))</f>
        <v>0</v>
      </c>
      <c r="E1422">
        <v>30</v>
      </c>
      <c r="F1422" s="8">
        <f t="shared" si="22"/>
        <v>0</v>
      </c>
    </row>
    <row r="1423" spans="1:6">
      <c r="A1423" s="1">
        <v>45977</v>
      </c>
      <c r="B1423" s="16">
        <v>45962</v>
      </c>
      <c r="C1423" s="8">
        <f>IFERROR(LOOKUP(2,1/((Vencimentos!$B$8:$B$37&lt;=A1423)*(Vencimentos!$B$8:$B$37&lt;&gt;"")*(Vencimentos!$C$8:$C$37&lt;&gt;"")),Vencimentos!$C$8:$C$37),0)</f>
        <v>0</v>
      </c>
      <c r="D1423" s="10">
        <f>MAX(IF(AND(ISNUMBER(Formações!$C$8),A1423&gt;=Formações!$C$8),Formações!$B$8,0),IF(AND(ISNUMBER(Formações!$C$9),A1423&gt;=Formações!$C$9),Formações!$B$9,0),IF(AND(ISNUMBER(Formações!$C$10),A1423&gt;=Formações!$C$10),Formações!$B$10,0),IF(AND(ISNUMBER(Formações!$C$11),A1423&gt;=Formações!$C$11),Formações!$B$11,0),IF(AND(ISNUMBER(Formações!$C$12),A1423&gt;=Formações!$C$12),Formações!$B$12,0))</f>
        <v>0</v>
      </c>
      <c r="E1423">
        <v>30</v>
      </c>
      <c r="F1423" s="8">
        <f t="shared" si="22"/>
        <v>0</v>
      </c>
    </row>
    <row r="1424" spans="1:6">
      <c r="A1424" s="1">
        <v>45978</v>
      </c>
      <c r="B1424" s="16">
        <v>45962</v>
      </c>
      <c r="C1424" s="8">
        <f>IFERROR(LOOKUP(2,1/((Vencimentos!$B$8:$B$37&lt;=A1424)*(Vencimentos!$B$8:$B$37&lt;&gt;"")*(Vencimentos!$C$8:$C$37&lt;&gt;"")),Vencimentos!$C$8:$C$37),0)</f>
        <v>0</v>
      </c>
      <c r="D1424" s="10">
        <f>MAX(IF(AND(ISNUMBER(Formações!$C$8),A1424&gt;=Formações!$C$8),Formações!$B$8,0),IF(AND(ISNUMBER(Formações!$C$9),A1424&gt;=Formações!$C$9),Formações!$B$9,0),IF(AND(ISNUMBER(Formações!$C$10),A1424&gt;=Formações!$C$10),Formações!$B$10,0),IF(AND(ISNUMBER(Formações!$C$11),A1424&gt;=Formações!$C$11),Formações!$B$11,0),IF(AND(ISNUMBER(Formações!$C$12),A1424&gt;=Formações!$C$12),Formações!$B$12,0))</f>
        <v>0</v>
      </c>
      <c r="E1424">
        <v>30</v>
      </c>
      <c r="F1424" s="8">
        <f t="shared" si="22"/>
        <v>0</v>
      </c>
    </row>
    <row r="1425" spans="1:6">
      <c r="A1425" s="1">
        <v>45979</v>
      </c>
      <c r="B1425" s="16">
        <v>45962</v>
      </c>
      <c r="C1425" s="8">
        <f>IFERROR(LOOKUP(2,1/((Vencimentos!$B$8:$B$37&lt;=A1425)*(Vencimentos!$B$8:$B$37&lt;&gt;"")*(Vencimentos!$C$8:$C$37&lt;&gt;"")),Vencimentos!$C$8:$C$37),0)</f>
        <v>0</v>
      </c>
      <c r="D1425" s="10">
        <f>MAX(IF(AND(ISNUMBER(Formações!$C$8),A1425&gt;=Formações!$C$8),Formações!$B$8,0),IF(AND(ISNUMBER(Formações!$C$9),A1425&gt;=Formações!$C$9),Formações!$B$9,0),IF(AND(ISNUMBER(Formações!$C$10),A1425&gt;=Formações!$C$10),Formações!$B$10,0),IF(AND(ISNUMBER(Formações!$C$11),A1425&gt;=Formações!$C$11),Formações!$B$11,0),IF(AND(ISNUMBER(Formações!$C$12),A1425&gt;=Formações!$C$12),Formações!$B$12,0))</f>
        <v>0</v>
      </c>
      <c r="E1425">
        <v>30</v>
      </c>
      <c r="F1425" s="8">
        <f t="shared" si="22"/>
        <v>0</v>
      </c>
    </row>
    <row r="1426" spans="1:6">
      <c r="A1426" s="1">
        <v>45980</v>
      </c>
      <c r="B1426" s="16">
        <v>45962</v>
      </c>
      <c r="C1426" s="8">
        <f>IFERROR(LOOKUP(2,1/((Vencimentos!$B$8:$B$37&lt;=A1426)*(Vencimentos!$B$8:$B$37&lt;&gt;"")*(Vencimentos!$C$8:$C$37&lt;&gt;"")),Vencimentos!$C$8:$C$37),0)</f>
        <v>0</v>
      </c>
      <c r="D1426" s="10">
        <f>MAX(IF(AND(ISNUMBER(Formações!$C$8),A1426&gt;=Formações!$C$8),Formações!$B$8,0),IF(AND(ISNUMBER(Formações!$C$9),A1426&gt;=Formações!$C$9),Formações!$B$9,0),IF(AND(ISNUMBER(Formações!$C$10),A1426&gt;=Formações!$C$10),Formações!$B$10,0),IF(AND(ISNUMBER(Formações!$C$11),A1426&gt;=Formações!$C$11),Formações!$B$11,0),IF(AND(ISNUMBER(Formações!$C$12),A1426&gt;=Formações!$C$12),Formações!$B$12,0))</f>
        <v>0</v>
      </c>
      <c r="E1426">
        <v>30</v>
      </c>
      <c r="F1426" s="8">
        <f t="shared" si="22"/>
        <v>0</v>
      </c>
    </row>
    <row r="1427" spans="1:6">
      <c r="A1427" s="1">
        <v>45981</v>
      </c>
      <c r="B1427" s="16">
        <v>45962</v>
      </c>
      <c r="C1427" s="8">
        <f>IFERROR(LOOKUP(2,1/((Vencimentos!$B$8:$B$37&lt;=A1427)*(Vencimentos!$B$8:$B$37&lt;&gt;"")*(Vencimentos!$C$8:$C$37&lt;&gt;"")),Vencimentos!$C$8:$C$37),0)</f>
        <v>0</v>
      </c>
      <c r="D1427" s="10">
        <f>MAX(IF(AND(ISNUMBER(Formações!$C$8),A1427&gt;=Formações!$C$8),Formações!$B$8,0),IF(AND(ISNUMBER(Formações!$C$9),A1427&gt;=Formações!$C$9),Formações!$B$9,0),IF(AND(ISNUMBER(Formações!$C$10),A1427&gt;=Formações!$C$10),Formações!$B$10,0),IF(AND(ISNUMBER(Formações!$C$11),A1427&gt;=Formações!$C$11),Formações!$B$11,0),IF(AND(ISNUMBER(Formações!$C$12),A1427&gt;=Formações!$C$12),Formações!$B$12,0))</f>
        <v>0</v>
      </c>
      <c r="E1427">
        <v>30</v>
      </c>
      <c r="F1427" s="8">
        <f t="shared" si="22"/>
        <v>0</v>
      </c>
    </row>
    <row r="1428" spans="1:6">
      <c r="A1428" s="1">
        <v>45982</v>
      </c>
      <c r="B1428" s="16">
        <v>45962</v>
      </c>
      <c r="C1428" s="8">
        <f>IFERROR(LOOKUP(2,1/((Vencimentos!$B$8:$B$37&lt;=A1428)*(Vencimentos!$B$8:$B$37&lt;&gt;"")*(Vencimentos!$C$8:$C$37&lt;&gt;"")),Vencimentos!$C$8:$C$37),0)</f>
        <v>0</v>
      </c>
      <c r="D1428" s="10">
        <f>MAX(IF(AND(ISNUMBER(Formações!$C$8),A1428&gt;=Formações!$C$8),Formações!$B$8,0),IF(AND(ISNUMBER(Formações!$C$9),A1428&gt;=Formações!$C$9),Formações!$B$9,0),IF(AND(ISNUMBER(Formações!$C$10),A1428&gt;=Formações!$C$10),Formações!$B$10,0),IF(AND(ISNUMBER(Formações!$C$11),A1428&gt;=Formações!$C$11),Formações!$B$11,0),IF(AND(ISNUMBER(Formações!$C$12),A1428&gt;=Formações!$C$12),Formações!$B$12,0))</f>
        <v>0</v>
      </c>
      <c r="E1428">
        <v>30</v>
      </c>
      <c r="F1428" s="8">
        <f t="shared" si="22"/>
        <v>0</v>
      </c>
    </row>
    <row r="1429" spans="1:6">
      <c r="A1429" s="1">
        <v>45983</v>
      </c>
      <c r="B1429" s="16">
        <v>45962</v>
      </c>
      <c r="C1429" s="8">
        <f>IFERROR(LOOKUP(2,1/((Vencimentos!$B$8:$B$37&lt;=A1429)*(Vencimentos!$B$8:$B$37&lt;&gt;"")*(Vencimentos!$C$8:$C$37&lt;&gt;"")),Vencimentos!$C$8:$C$37),0)</f>
        <v>0</v>
      </c>
      <c r="D1429" s="10">
        <f>MAX(IF(AND(ISNUMBER(Formações!$C$8),A1429&gt;=Formações!$C$8),Formações!$B$8,0),IF(AND(ISNUMBER(Formações!$C$9),A1429&gt;=Formações!$C$9),Formações!$B$9,0),IF(AND(ISNUMBER(Formações!$C$10),A1429&gt;=Formações!$C$10),Formações!$B$10,0),IF(AND(ISNUMBER(Formações!$C$11),A1429&gt;=Formações!$C$11),Formações!$B$11,0),IF(AND(ISNUMBER(Formações!$C$12),A1429&gt;=Formações!$C$12),Formações!$B$12,0))</f>
        <v>0</v>
      </c>
      <c r="E1429">
        <v>30</v>
      </c>
      <c r="F1429" s="8">
        <f t="shared" si="22"/>
        <v>0</v>
      </c>
    </row>
    <row r="1430" spans="1:6">
      <c r="A1430" s="1">
        <v>45984</v>
      </c>
      <c r="B1430" s="16">
        <v>45962</v>
      </c>
      <c r="C1430" s="8">
        <f>IFERROR(LOOKUP(2,1/((Vencimentos!$B$8:$B$37&lt;=A1430)*(Vencimentos!$B$8:$B$37&lt;&gt;"")*(Vencimentos!$C$8:$C$37&lt;&gt;"")),Vencimentos!$C$8:$C$37),0)</f>
        <v>0</v>
      </c>
      <c r="D1430" s="10">
        <f>MAX(IF(AND(ISNUMBER(Formações!$C$8),A1430&gt;=Formações!$C$8),Formações!$B$8,0),IF(AND(ISNUMBER(Formações!$C$9),A1430&gt;=Formações!$C$9),Formações!$B$9,0),IF(AND(ISNUMBER(Formações!$C$10),A1430&gt;=Formações!$C$10),Formações!$B$10,0),IF(AND(ISNUMBER(Formações!$C$11),A1430&gt;=Formações!$C$11),Formações!$B$11,0),IF(AND(ISNUMBER(Formações!$C$12),A1430&gt;=Formações!$C$12),Formações!$B$12,0))</f>
        <v>0</v>
      </c>
      <c r="E1430">
        <v>30</v>
      </c>
      <c r="F1430" s="8">
        <f t="shared" si="22"/>
        <v>0</v>
      </c>
    </row>
    <row r="1431" spans="1:6">
      <c r="A1431" s="1">
        <v>45985</v>
      </c>
      <c r="B1431" s="16">
        <v>45962</v>
      </c>
      <c r="C1431" s="8">
        <f>IFERROR(LOOKUP(2,1/((Vencimentos!$B$8:$B$37&lt;=A1431)*(Vencimentos!$B$8:$B$37&lt;&gt;"")*(Vencimentos!$C$8:$C$37&lt;&gt;"")),Vencimentos!$C$8:$C$37),0)</f>
        <v>0</v>
      </c>
      <c r="D1431" s="10">
        <f>MAX(IF(AND(ISNUMBER(Formações!$C$8),A1431&gt;=Formações!$C$8),Formações!$B$8,0),IF(AND(ISNUMBER(Formações!$C$9),A1431&gt;=Formações!$C$9),Formações!$B$9,0),IF(AND(ISNUMBER(Formações!$C$10),A1431&gt;=Formações!$C$10),Formações!$B$10,0),IF(AND(ISNUMBER(Formações!$C$11),A1431&gt;=Formações!$C$11),Formações!$B$11,0),IF(AND(ISNUMBER(Formações!$C$12),A1431&gt;=Formações!$C$12),Formações!$B$12,0))</f>
        <v>0</v>
      </c>
      <c r="E1431">
        <v>30</v>
      </c>
      <c r="F1431" s="8">
        <f t="shared" si="22"/>
        <v>0</v>
      </c>
    </row>
    <row r="1432" spans="1:6">
      <c r="A1432" s="1">
        <v>45986</v>
      </c>
      <c r="B1432" s="16">
        <v>45962</v>
      </c>
      <c r="C1432" s="8">
        <f>IFERROR(LOOKUP(2,1/((Vencimentos!$B$8:$B$37&lt;=A1432)*(Vencimentos!$B$8:$B$37&lt;&gt;"")*(Vencimentos!$C$8:$C$37&lt;&gt;"")),Vencimentos!$C$8:$C$37),0)</f>
        <v>0</v>
      </c>
      <c r="D1432" s="10">
        <f>MAX(IF(AND(ISNUMBER(Formações!$C$8),A1432&gt;=Formações!$C$8),Formações!$B$8,0),IF(AND(ISNUMBER(Formações!$C$9),A1432&gt;=Formações!$C$9),Formações!$B$9,0),IF(AND(ISNUMBER(Formações!$C$10),A1432&gt;=Formações!$C$10),Formações!$B$10,0),IF(AND(ISNUMBER(Formações!$C$11),A1432&gt;=Formações!$C$11),Formações!$B$11,0),IF(AND(ISNUMBER(Formações!$C$12),A1432&gt;=Formações!$C$12),Formações!$B$12,0))</f>
        <v>0</v>
      </c>
      <c r="E1432">
        <v>30</v>
      </c>
      <c r="F1432" s="8">
        <f t="shared" si="22"/>
        <v>0</v>
      </c>
    </row>
    <row r="1433" spans="1:6">
      <c r="A1433" s="1">
        <v>45987</v>
      </c>
      <c r="B1433" s="16">
        <v>45962</v>
      </c>
      <c r="C1433" s="8">
        <f>IFERROR(LOOKUP(2,1/((Vencimentos!$B$8:$B$37&lt;=A1433)*(Vencimentos!$B$8:$B$37&lt;&gt;"")*(Vencimentos!$C$8:$C$37&lt;&gt;"")),Vencimentos!$C$8:$C$37),0)</f>
        <v>0</v>
      </c>
      <c r="D1433" s="10">
        <f>MAX(IF(AND(ISNUMBER(Formações!$C$8),A1433&gt;=Formações!$C$8),Formações!$B$8,0),IF(AND(ISNUMBER(Formações!$C$9),A1433&gt;=Formações!$C$9),Formações!$B$9,0),IF(AND(ISNUMBER(Formações!$C$10),A1433&gt;=Formações!$C$10),Formações!$B$10,0),IF(AND(ISNUMBER(Formações!$C$11),A1433&gt;=Formações!$C$11),Formações!$B$11,0),IF(AND(ISNUMBER(Formações!$C$12),A1433&gt;=Formações!$C$12),Formações!$B$12,0))</f>
        <v>0</v>
      </c>
      <c r="E1433">
        <v>30</v>
      </c>
      <c r="F1433" s="8">
        <f t="shared" si="22"/>
        <v>0</v>
      </c>
    </row>
    <row r="1434" spans="1:6">
      <c r="A1434" s="1">
        <v>45988</v>
      </c>
      <c r="B1434" s="16">
        <v>45962</v>
      </c>
      <c r="C1434" s="8">
        <f>IFERROR(LOOKUP(2,1/((Vencimentos!$B$8:$B$37&lt;=A1434)*(Vencimentos!$B$8:$B$37&lt;&gt;"")*(Vencimentos!$C$8:$C$37&lt;&gt;"")),Vencimentos!$C$8:$C$37),0)</f>
        <v>0</v>
      </c>
      <c r="D1434" s="10">
        <f>MAX(IF(AND(ISNUMBER(Formações!$C$8),A1434&gt;=Formações!$C$8),Formações!$B$8,0),IF(AND(ISNUMBER(Formações!$C$9),A1434&gt;=Formações!$C$9),Formações!$B$9,0),IF(AND(ISNUMBER(Formações!$C$10),A1434&gt;=Formações!$C$10),Formações!$B$10,0),IF(AND(ISNUMBER(Formações!$C$11),A1434&gt;=Formações!$C$11),Formações!$B$11,0),IF(AND(ISNUMBER(Formações!$C$12),A1434&gt;=Formações!$C$12),Formações!$B$12,0))</f>
        <v>0</v>
      </c>
      <c r="E1434">
        <v>30</v>
      </c>
      <c r="F1434" s="8">
        <f t="shared" si="22"/>
        <v>0</v>
      </c>
    </row>
    <row r="1435" spans="1:6">
      <c r="A1435" s="1">
        <v>45989</v>
      </c>
      <c r="B1435" s="16">
        <v>45962</v>
      </c>
      <c r="C1435" s="8">
        <f>IFERROR(LOOKUP(2,1/((Vencimentos!$B$8:$B$37&lt;=A1435)*(Vencimentos!$B$8:$B$37&lt;&gt;"")*(Vencimentos!$C$8:$C$37&lt;&gt;"")),Vencimentos!$C$8:$C$37),0)</f>
        <v>0</v>
      </c>
      <c r="D1435" s="10">
        <f>MAX(IF(AND(ISNUMBER(Formações!$C$8),A1435&gt;=Formações!$C$8),Formações!$B$8,0),IF(AND(ISNUMBER(Formações!$C$9),A1435&gt;=Formações!$C$9),Formações!$B$9,0),IF(AND(ISNUMBER(Formações!$C$10),A1435&gt;=Formações!$C$10),Formações!$B$10,0),IF(AND(ISNUMBER(Formações!$C$11),A1435&gt;=Formações!$C$11),Formações!$B$11,0),IF(AND(ISNUMBER(Formações!$C$12),A1435&gt;=Formações!$C$12),Formações!$B$12,0))</f>
        <v>0</v>
      </c>
      <c r="E1435">
        <v>30</v>
      </c>
      <c r="F1435" s="8">
        <f t="shared" si="22"/>
        <v>0</v>
      </c>
    </row>
    <row r="1436" spans="1:6">
      <c r="A1436" s="1">
        <v>45990</v>
      </c>
      <c r="B1436" s="16">
        <v>45962</v>
      </c>
      <c r="C1436" s="8">
        <f>IFERROR(LOOKUP(2,1/((Vencimentos!$B$8:$B$37&lt;=A1436)*(Vencimentos!$B$8:$B$37&lt;&gt;"")*(Vencimentos!$C$8:$C$37&lt;&gt;"")),Vencimentos!$C$8:$C$37),0)</f>
        <v>0</v>
      </c>
      <c r="D1436" s="10">
        <f>MAX(IF(AND(ISNUMBER(Formações!$C$8),A1436&gt;=Formações!$C$8),Formações!$B$8,0),IF(AND(ISNUMBER(Formações!$C$9),A1436&gt;=Formações!$C$9),Formações!$B$9,0),IF(AND(ISNUMBER(Formações!$C$10),A1436&gt;=Formações!$C$10),Formações!$B$10,0),IF(AND(ISNUMBER(Formações!$C$11),A1436&gt;=Formações!$C$11),Formações!$B$11,0),IF(AND(ISNUMBER(Formações!$C$12),A1436&gt;=Formações!$C$12),Formações!$B$12,0))</f>
        <v>0</v>
      </c>
      <c r="E1436">
        <v>30</v>
      </c>
      <c r="F1436" s="8">
        <f t="shared" si="22"/>
        <v>0</v>
      </c>
    </row>
    <row r="1437" spans="1:6">
      <c r="A1437" s="1">
        <v>45991</v>
      </c>
      <c r="B1437" s="16">
        <v>45962</v>
      </c>
      <c r="C1437" s="8">
        <f>IFERROR(LOOKUP(2,1/((Vencimentos!$B$8:$B$37&lt;=A1437)*(Vencimentos!$B$8:$B$37&lt;&gt;"")*(Vencimentos!$C$8:$C$37&lt;&gt;"")),Vencimentos!$C$8:$C$37),0)</f>
        <v>0</v>
      </c>
      <c r="D1437" s="10">
        <f>MAX(IF(AND(ISNUMBER(Formações!$C$8),A1437&gt;=Formações!$C$8),Formações!$B$8,0),IF(AND(ISNUMBER(Formações!$C$9),A1437&gt;=Formações!$C$9),Formações!$B$9,0),IF(AND(ISNUMBER(Formações!$C$10),A1437&gt;=Formações!$C$10),Formações!$B$10,0),IF(AND(ISNUMBER(Formações!$C$11),A1437&gt;=Formações!$C$11),Formações!$B$11,0),IF(AND(ISNUMBER(Formações!$C$12),A1437&gt;=Formações!$C$12),Formações!$B$12,0))</f>
        <v>0</v>
      </c>
      <c r="E1437">
        <v>30</v>
      </c>
      <c r="F1437" s="8">
        <f t="shared" si="22"/>
        <v>0</v>
      </c>
    </row>
    <row r="1438" spans="1:6">
      <c r="A1438" s="1">
        <v>45992</v>
      </c>
      <c r="B1438" s="16">
        <v>45992</v>
      </c>
      <c r="C1438" s="8">
        <f>IFERROR(LOOKUP(2,1/((Vencimentos!$B$8:$B$37&lt;=A1438)*(Vencimentos!$B$8:$B$37&lt;&gt;"")*(Vencimentos!$C$8:$C$37&lt;&gt;"")),Vencimentos!$C$8:$C$37),0)</f>
        <v>0</v>
      </c>
      <c r="D1438" s="10">
        <f>MAX(IF(AND(ISNUMBER(Formações!$C$8),A1438&gt;=Formações!$C$8),Formações!$B$8,0),IF(AND(ISNUMBER(Formações!$C$9),A1438&gt;=Formações!$C$9),Formações!$B$9,0),IF(AND(ISNUMBER(Formações!$C$10),A1438&gt;=Formações!$C$10),Formações!$B$10,0),IF(AND(ISNUMBER(Formações!$C$11),A1438&gt;=Formações!$C$11),Formações!$B$11,0),IF(AND(ISNUMBER(Formações!$C$12),A1438&gt;=Formações!$C$12),Formações!$B$12,0))</f>
        <v>0</v>
      </c>
      <c r="E1438">
        <v>31</v>
      </c>
      <c r="F1438" s="8">
        <f t="shared" si="22"/>
        <v>0</v>
      </c>
    </row>
    <row r="1439" spans="1:6">
      <c r="A1439" s="1">
        <v>45993</v>
      </c>
      <c r="B1439" s="16">
        <v>45992</v>
      </c>
      <c r="C1439" s="8">
        <f>IFERROR(LOOKUP(2,1/((Vencimentos!$B$8:$B$37&lt;=A1439)*(Vencimentos!$B$8:$B$37&lt;&gt;"")*(Vencimentos!$C$8:$C$37&lt;&gt;"")),Vencimentos!$C$8:$C$37),0)</f>
        <v>0</v>
      </c>
      <c r="D1439" s="10">
        <f>MAX(IF(AND(ISNUMBER(Formações!$C$8),A1439&gt;=Formações!$C$8),Formações!$B$8,0),IF(AND(ISNUMBER(Formações!$C$9),A1439&gt;=Formações!$C$9),Formações!$B$9,0),IF(AND(ISNUMBER(Formações!$C$10),A1439&gt;=Formações!$C$10),Formações!$B$10,0),IF(AND(ISNUMBER(Formações!$C$11),A1439&gt;=Formações!$C$11),Formações!$B$11,0),IF(AND(ISNUMBER(Formações!$C$12),A1439&gt;=Formações!$C$12),Formações!$B$12,0))</f>
        <v>0</v>
      </c>
      <c r="E1439">
        <v>31</v>
      </c>
      <c r="F1439" s="8">
        <f t="shared" si="22"/>
        <v>0</v>
      </c>
    </row>
    <row r="1440" spans="1:6">
      <c r="A1440" s="1">
        <v>45994</v>
      </c>
      <c r="B1440" s="16">
        <v>45992</v>
      </c>
      <c r="C1440" s="8">
        <f>IFERROR(LOOKUP(2,1/((Vencimentos!$B$8:$B$37&lt;=A1440)*(Vencimentos!$B$8:$B$37&lt;&gt;"")*(Vencimentos!$C$8:$C$37&lt;&gt;"")),Vencimentos!$C$8:$C$37),0)</f>
        <v>0</v>
      </c>
      <c r="D1440" s="10">
        <f>MAX(IF(AND(ISNUMBER(Formações!$C$8),A1440&gt;=Formações!$C$8),Formações!$B$8,0),IF(AND(ISNUMBER(Formações!$C$9),A1440&gt;=Formações!$C$9),Formações!$B$9,0),IF(AND(ISNUMBER(Formações!$C$10),A1440&gt;=Formações!$C$10),Formações!$B$10,0),IF(AND(ISNUMBER(Formações!$C$11),A1440&gt;=Formações!$C$11),Formações!$B$11,0),IF(AND(ISNUMBER(Formações!$C$12),A1440&gt;=Formações!$C$12),Formações!$B$12,0))</f>
        <v>0</v>
      </c>
      <c r="E1440">
        <v>31</v>
      </c>
      <c r="F1440" s="8">
        <f t="shared" si="22"/>
        <v>0</v>
      </c>
    </row>
    <row r="1441" spans="1:6">
      <c r="A1441" s="1">
        <v>45995</v>
      </c>
      <c r="B1441" s="16">
        <v>45992</v>
      </c>
      <c r="C1441" s="8">
        <f>IFERROR(LOOKUP(2,1/((Vencimentos!$B$8:$B$37&lt;=A1441)*(Vencimentos!$B$8:$B$37&lt;&gt;"")*(Vencimentos!$C$8:$C$37&lt;&gt;"")),Vencimentos!$C$8:$C$37),0)</f>
        <v>0</v>
      </c>
      <c r="D1441" s="10">
        <f>MAX(IF(AND(ISNUMBER(Formações!$C$8),A1441&gt;=Formações!$C$8),Formações!$B$8,0),IF(AND(ISNUMBER(Formações!$C$9),A1441&gt;=Formações!$C$9),Formações!$B$9,0),IF(AND(ISNUMBER(Formações!$C$10),A1441&gt;=Formações!$C$10),Formações!$B$10,0),IF(AND(ISNUMBER(Formações!$C$11),A1441&gt;=Formações!$C$11),Formações!$B$11,0),IF(AND(ISNUMBER(Formações!$C$12),A1441&gt;=Formações!$C$12),Formações!$B$12,0))</f>
        <v>0</v>
      </c>
      <c r="E1441">
        <v>31</v>
      </c>
      <c r="F1441" s="8">
        <f t="shared" si="22"/>
        <v>0</v>
      </c>
    </row>
    <row r="1442" spans="1:6">
      <c r="A1442" s="1">
        <v>45996</v>
      </c>
      <c r="B1442" s="16">
        <v>45992</v>
      </c>
      <c r="C1442" s="8">
        <f>IFERROR(LOOKUP(2,1/((Vencimentos!$B$8:$B$37&lt;=A1442)*(Vencimentos!$B$8:$B$37&lt;&gt;"")*(Vencimentos!$C$8:$C$37&lt;&gt;"")),Vencimentos!$C$8:$C$37),0)</f>
        <v>0</v>
      </c>
      <c r="D1442" s="10">
        <f>MAX(IF(AND(ISNUMBER(Formações!$C$8),A1442&gt;=Formações!$C$8),Formações!$B$8,0),IF(AND(ISNUMBER(Formações!$C$9),A1442&gt;=Formações!$C$9),Formações!$B$9,0),IF(AND(ISNUMBER(Formações!$C$10),A1442&gt;=Formações!$C$10),Formações!$B$10,0),IF(AND(ISNUMBER(Formações!$C$11),A1442&gt;=Formações!$C$11),Formações!$B$11,0),IF(AND(ISNUMBER(Formações!$C$12),A1442&gt;=Formações!$C$12),Formações!$B$12,0))</f>
        <v>0</v>
      </c>
      <c r="E1442">
        <v>31</v>
      </c>
      <c r="F1442" s="8">
        <f t="shared" si="22"/>
        <v>0</v>
      </c>
    </row>
    <row r="1443" spans="1:6">
      <c r="A1443" s="1">
        <v>45997</v>
      </c>
      <c r="B1443" s="16">
        <v>45992</v>
      </c>
      <c r="C1443" s="8">
        <f>IFERROR(LOOKUP(2,1/((Vencimentos!$B$8:$B$37&lt;=A1443)*(Vencimentos!$B$8:$B$37&lt;&gt;"")*(Vencimentos!$C$8:$C$37&lt;&gt;"")),Vencimentos!$C$8:$C$37),0)</f>
        <v>0</v>
      </c>
      <c r="D1443" s="10">
        <f>MAX(IF(AND(ISNUMBER(Formações!$C$8),A1443&gt;=Formações!$C$8),Formações!$B$8,0),IF(AND(ISNUMBER(Formações!$C$9),A1443&gt;=Formações!$C$9),Formações!$B$9,0),IF(AND(ISNUMBER(Formações!$C$10),A1443&gt;=Formações!$C$10),Formações!$B$10,0),IF(AND(ISNUMBER(Formações!$C$11),A1443&gt;=Formações!$C$11),Formações!$B$11,0),IF(AND(ISNUMBER(Formações!$C$12),A1443&gt;=Formações!$C$12),Formações!$B$12,0))</f>
        <v>0</v>
      </c>
      <c r="E1443">
        <v>31</v>
      </c>
      <c r="F1443" s="8">
        <f t="shared" si="22"/>
        <v>0</v>
      </c>
    </row>
    <row r="1444" spans="1:6">
      <c r="A1444" s="1">
        <v>45998</v>
      </c>
      <c r="B1444" s="16">
        <v>45992</v>
      </c>
      <c r="C1444" s="8">
        <f>IFERROR(LOOKUP(2,1/((Vencimentos!$B$8:$B$37&lt;=A1444)*(Vencimentos!$B$8:$B$37&lt;&gt;"")*(Vencimentos!$C$8:$C$37&lt;&gt;"")),Vencimentos!$C$8:$C$37),0)</f>
        <v>0</v>
      </c>
      <c r="D1444" s="10">
        <f>MAX(IF(AND(ISNUMBER(Formações!$C$8),A1444&gt;=Formações!$C$8),Formações!$B$8,0),IF(AND(ISNUMBER(Formações!$C$9),A1444&gt;=Formações!$C$9),Formações!$B$9,0),IF(AND(ISNUMBER(Formações!$C$10),A1444&gt;=Formações!$C$10),Formações!$B$10,0),IF(AND(ISNUMBER(Formações!$C$11),A1444&gt;=Formações!$C$11),Formações!$B$11,0),IF(AND(ISNUMBER(Formações!$C$12),A1444&gt;=Formações!$C$12),Formações!$B$12,0))</f>
        <v>0</v>
      </c>
      <c r="E1444">
        <v>31</v>
      </c>
      <c r="F1444" s="8">
        <f t="shared" si="22"/>
        <v>0</v>
      </c>
    </row>
    <row r="1445" spans="1:6">
      <c r="A1445" s="1">
        <v>45999</v>
      </c>
      <c r="B1445" s="16">
        <v>45992</v>
      </c>
      <c r="C1445" s="8">
        <f>IFERROR(LOOKUP(2,1/((Vencimentos!$B$8:$B$37&lt;=A1445)*(Vencimentos!$B$8:$B$37&lt;&gt;"")*(Vencimentos!$C$8:$C$37&lt;&gt;"")),Vencimentos!$C$8:$C$37),0)</f>
        <v>0</v>
      </c>
      <c r="D1445" s="10">
        <f>MAX(IF(AND(ISNUMBER(Formações!$C$8),A1445&gt;=Formações!$C$8),Formações!$B$8,0),IF(AND(ISNUMBER(Formações!$C$9),A1445&gt;=Formações!$C$9),Formações!$B$9,0),IF(AND(ISNUMBER(Formações!$C$10),A1445&gt;=Formações!$C$10),Formações!$B$10,0),IF(AND(ISNUMBER(Formações!$C$11),A1445&gt;=Formações!$C$11),Formações!$B$11,0),IF(AND(ISNUMBER(Formações!$C$12),A1445&gt;=Formações!$C$12),Formações!$B$12,0))</f>
        <v>0</v>
      </c>
      <c r="E1445">
        <v>31</v>
      </c>
      <c r="F1445" s="8">
        <f t="shared" si="22"/>
        <v>0</v>
      </c>
    </row>
    <row r="1446" spans="1:6">
      <c r="A1446" s="1">
        <v>46000</v>
      </c>
      <c r="B1446" s="16">
        <v>45992</v>
      </c>
      <c r="C1446" s="8">
        <f>IFERROR(LOOKUP(2,1/((Vencimentos!$B$8:$B$37&lt;=A1446)*(Vencimentos!$B$8:$B$37&lt;&gt;"")*(Vencimentos!$C$8:$C$37&lt;&gt;"")),Vencimentos!$C$8:$C$37),0)</f>
        <v>0</v>
      </c>
      <c r="D1446" s="10">
        <f>MAX(IF(AND(ISNUMBER(Formações!$C$8),A1446&gt;=Formações!$C$8),Formações!$B$8,0),IF(AND(ISNUMBER(Formações!$C$9),A1446&gt;=Formações!$C$9),Formações!$B$9,0),IF(AND(ISNUMBER(Formações!$C$10),A1446&gt;=Formações!$C$10),Formações!$B$10,0),IF(AND(ISNUMBER(Formações!$C$11),A1446&gt;=Formações!$C$11),Formações!$B$11,0),IF(AND(ISNUMBER(Formações!$C$12),A1446&gt;=Formações!$C$12),Formações!$B$12,0))</f>
        <v>0</v>
      </c>
      <c r="E1446">
        <v>31</v>
      </c>
      <c r="F1446" s="8">
        <f t="shared" si="22"/>
        <v>0</v>
      </c>
    </row>
    <row r="1447" spans="1:6">
      <c r="A1447" s="1">
        <v>46001</v>
      </c>
      <c r="B1447" s="16">
        <v>45992</v>
      </c>
      <c r="C1447" s="8">
        <f>IFERROR(LOOKUP(2,1/((Vencimentos!$B$8:$B$37&lt;=A1447)*(Vencimentos!$B$8:$B$37&lt;&gt;"")*(Vencimentos!$C$8:$C$37&lt;&gt;"")),Vencimentos!$C$8:$C$37),0)</f>
        <v>0</v>
      </c>
      <c r="D1447" s="10">
        <f>MAX(IF(AND(ISNUMBER(Formações!$C$8),A1447&gt;=Formações!$C$8),Formações!$B$8,0),IF(AND(ISNUMBER(Formações!$C$9),A1447&gt;=Formações!$C$9),Formações!$B$9,0),IF(AND(ISNUMBER(Formações!$C$10),A1447&gt;=Formações!$C$10),Formações!$B$10,0),IF(AND(ISNUMBER(Formações!$C$11),A1447&gt;=Formações!$C$11),Formações!$B$11,0),IF(AND(ISNUMBER(Formações!$C$12),A1447&gt;=Formações!$C$12),Formações!$B$12,0))</f>
        <v>0</v>
      </c>
      <c r="E1447">
        <v>31</v>
      </c>
      <c r="F1447" s="8">
        <f t="shared" si="22"/>
        <v>0</v>
      </c>
    </row>
    <row r="1448" spans="1:6">
      <c r="A1448" s="1">
        <v>46002</v>
      </c>
      <c r="B1448" s="16">
        <v>45992</v>
      </c>
      <c r="C1448" s="8">
        <f>IFERROR(LOOKUP(2,1/((Vencimentos!$B$8:$B$37&lt;=A1448)*(Vencimentos!$B$8:$B$37&lt;&gt;"")*(Vencimentos!$C$8:$C$37&lt;&gt;"")),Vencimentos!$C$8:$C$37),0)</f>
        <v>0</v>
      </c>
      <c r="D1448" s="10">
        <f>MAX(IF(AND(ISNUMBER(Formações!$C$8),A1448&gt;=Formações!$C$8),Formações!$B$8,0),IF(AND(ISNUMBER(Formações!$C$9),A1448&gt;=Formações!$C$9),Formações!$B$9,0),IF(AND(ISNUMBER(Formações!$C$10),A1448&gt;=Formações!$C$10),Formações!$B$10,0),IF(AND(ISNUMBER(Formações!$C$11),A1448&gt;=Formações!$C$11),Formações!$B$11,0),IF(AND(ISNUMBER(Formações!$C$12),A1448&gt;=Formações!$C$12),Formações!$B$12,0))</f>
        <v>0</v>
      </c>
      <c r="E1448">
        <v>31</v>
      </c>
      <c r="F1448" s="8">
        <f t="shared" si="22"/>
        <v>0</v>
      </c>
    </row>
    <row r="1449" spans="1:6">
      <c r="A1449" s="1">
        <v>46003</v>
      </c>
      <c r="B1449" s="16">
        <v>45992</v>
      </c>
      <c r="C1449" s="8">
        <f>IFERROR(LOOKUP(2,1/((Vencimentos!$B$8:$B$37&lt;=A1449)*(Vencimentos!$B$8:$B$37&lt;&gt;"")*(Vencimentos!$C$8:$C$37&lt;&gt;"")),Vencimentos!$C$8:$C$37),0)</f>
        <v>0</v>
      </c>
      <c r="D1449" s="10">
        <f>MAX(IF(AND(ISNUMBER(Formações!$C$8),A1449&gt;=Formações!$C$8),Formações!$B$8,0),IF(AND(ISNUMBER(Formações!$C$9),A1449&gt;=Formações!$C$9),Formações!$B$9,0),IF(AND(ISNUMBER(Formações!$C$10),A1449&gt;=Formações!$C$10),Formações!$B$10,0),IF(AND(ISNUMBER(Formações!$C$11),A1449&gt;=Formações!$C$11),Formações!$B$11,0),IF(AND(ISNUMBER(Formações!$C$12),A1449&gt;=Formações!$C$12),Formações!$B$12,0))</f>
        <v>0</v>
      </c>
      <c r="E1449">
        <v>31</v>
      </c>
      <c r="F1449" s="8">
        <f t="shared" si="22"/>
        <v>0</v>
      </c>
    </row>
    <row r="1450" spans="1:6">
      <c r="A1450" s="1">
        <v>46004</v>
      </c>
      <c r="B1450" s="16">
        <v>45992</v>
      </c>
      <c r="C1450" s="8">
        <f>IFERROR(LOOKUP(2,1/((Vencimentos!$B$8:$B$37&lt;=A1450)*(Vencimentos!$B$8:$B$37&lt;&gt;"")*(Vencimentos!$C$8:$C$37&lt;&gt;"")),Vencimentos!$C$8:$C$37),0)</f>
        <v>0</v>
      </c>
      <c r="D1450" s="10">
        <f>MAX(IF(AND(ISNUMBER(Formações!$C$8),A1450&gt;=Formações!$C$8),Formações!$B$8,0),IF(AND(ISNUMBER(Formações!$C$9),A1450&gt;=Formações!$C$9),Formações!$B$9,0),IF(AND(ISNUMBER(Formações!$C$10),A1450&gt;=Formações!$C$10),Formações!$B$10,0),IF(AND(ISNUMBER(Formações!$C$11),A1450&gt;=Formações!$C$11),Formações!$B$11,0),IF(AND(ISNUMBER(Formações!$C$12),A1450&gt;=Formações!$C$12),Formações!$B$12,0))</f>
        <v>0</v>
      </c>
      <c r="E1450">
        <v>31</v>
      </c>
      <c r="F1450" s="8">
        <f t="shared" si="22"/>
        <v>0</v>
      </c>
    </row>
    <row r="1451" spans="1:6">
      <c r="A1451" s="1">
        <v>46005</v>
      </c>
      <c r="B1451" s="16">
        <v>45992</v>
      </c>
      <c r="C1451" s="8">
        <f>IFERROR(LOOKUP(2,1/((Vencimentos!$B$8:$B$37&lt;=A1451)*(Vencimentos!$B$8:$B$37&lt;&gt;"")*(Vencimentos!$C$8:$C$37&lt;&gt;"")),Vencimentos!$C$8:$C$37),0)</f>
        <v>0</v>
      </c>
      <c r="D1451" s="10">
        <f>MAX(IF(AND(ISNUMBER(Formações!$C$8),A1451&gt;=Formações!$C$8),Formações!$B$8,0),IF(AND(ISNUMBER(Formações!$C$9),A1451&gt;=Formações!$C$9),Formações!$B$9,0),IF(AND(ISNUMBER(Formações!$C$10),A1451&gt;=Formações!$C$10),Formações!$B$10,0),IF(AND(ISNUMBER(Formações!$C$11),A1451&gt;=Formações!$C$11),Formações!$B$11,0),IF(AND(ISNUMBER(Formações!$C$12),A1451&gt;=Formações!$C$12),Formações!$B$12,0))</f>
        <v>0</v>
      </c>
      <c r="E1451">
        <v>31</v>
      </c>
      <c r="F1451" s="8">
        <f t="shared" si="22"/>
        <v>0</v>
      </c>
    </row>
    <row r="1452" spans="1:6">
      <c r="A1452" s="1">
        <v>46006</v>
      </c>
      <c r="B1452" s="16">
        <v>45992</v>
      </c>
      <c r="C1452" s="8">
        <f>IFERROR(LOOKUP(2,1/((Vencimentos!$B$8:$B$37&lt;=A1452)*(Vencimentos!$B$8:$B$37&lt;&gt;"")*(Vencimentos!$C$8:$C$37&lt;&gt;"")),Vencimentos!$C$8:$C$37),0)</f>
        <v>0</v>
      </c>
      <c r="D1452" s="10">
        <f>MAX(IF(AND(ISNUMBER(Formações!$C$8),A1452&gt;=Formações!$C$8),Formações!$B$8,0),IF(AND(ISNUMBER(Formações!$C$9),A1452&gt;=Formações!$C$9),Formações!$B$9,0),IF(AND(ISNUMBER(Formações!$C$10),A1452&gt;=Formações!$C$10),Formações!$B$10,0),IF(AND(ISNUMBER(Formações!$C$11),A1452&gt;=Formações!$C$11),Formações!$B$11,0),IF(AND(ISNUMBER(Formações!$C$12),A1452&gt;=Formações!$C$12),Formações!$B$12,0))</f>
        <v>0</v>
      </c>
      <c r="E1452">
        <v>31</v>
      </c>
      <c r="F1452" s="8">
        <f t="shared" si="22"/>
        <v>0</v>
      </c>
    </row>
    <row r="1453" spans="1:6">
      <c r="A1453" s="1">
        <v>46007</v>
      </c>
      <c r="B1453" s="16">
        <v>45992</v>
      </c>
      <c r="C1453" s="8">
        <f>IFERROR(LOOKUP(2,1/((Vencimentos!$B$8:$B$37&lt;=A1453)*(Vencimentos!$B$8:$B$37&lt;&gt;"")*(Vencimentos!$C$8:$C$37&lt;&gt;"")),Vencimentos!$C$8:$C$37),0)</f>
        <v>0</v>
      </c>
      <c r="D1453" s="10">
        <f>MAX(IF(AND(ISNUMBER(Formações!$C$8),A1453&gt;=Formações!$C$8),Formações!$B$8,0),IF(AND(ISNUMBER(Formações!$C$9),A1453&gt;=Formações!$C$9),Formações!$B$9,0),IF(AND(ISNUMBER(Formações!$C$10),A1453&gt;=Formações!$C$10),Formações!$B$10,0),IF(AND(ISNUMBER(Formações!$C$11),A1453&gt;=Formações!$C$11),Formações!$B$11,0),IF(AND(ISNUMBER(Formações!$C$12),A1453&gt;=Formações!$C$12),Formações!$B$12,0))</f>
        <v>0</v>
      </c>
      <c r="E1453">
        <v>31</v>
      </c>
      <c r="F1453" s="8">
        <f t="shared" si="22"/>
        <v>0</v>
      </c>
    </row>
    <row r="1454" spans="1:6">
      <c r="A1454" s="1">
        <v>46008</v>
      </c>
      <c r="B1454" s="16">
        <v>45992</v>
      </c>
      <c r="C1454" s="8">
        <f>IFERROR(LOOKUP(2,1/((Vencimentos!$B$8:$B$37&lt;=A1454)*(Vencimentos!$B$8:$B$37&lt;&gt;"")*(Vencimentos!$C$8:$C$37&lt;&gt;"")),Vencimentos!$C$8:$C$37),0)</f>
        <v>0</v>
      </c>
      <c r="D1454" s="10">
        <f>MAX(IF(AND(ISNUMBER(Formações!$C$8),A1454&gt;=Formações!$C$8),Formações!$B$8,0),IF(AND(ISNUMBER(Formações!$C$9),A1454&gt;=Formações!$C$9),Formações!$B$9,0),IF(AND(ISNUMBER(Formações!$C$10),A1454&gt;=Formações!$C$10),Formações!$B$10,0),IF(AND(ISNUMBER(Formações!$C$11),A1454&gt;=Formações!$C$11),Formações!$B$11,0),IF(AND(ISNUMBER(Formações!$C$12),A1454&gt;=Formações!$C$12),Formações!$B$12,0))</f>
        <v>0</v>
      </c>
      <c r="E1454">
        <v>31</v>
      </c>
      <c r="F1454" s="8">
        <f t="shared" si="22"/>
        <v>0</v>
      </c>
    </row>
    <row r="1455" spans="1:6">
      <c r="A1455" s="1">
        <v>46009</v>
      </c>
      <c r="B1455" s="16">
        <v>45992</v>
      </c>
      <c r="C1455" s="8">
        <f>IFERROR(LOOKUP(2,1/((Vencimentos!$B$8:$B$37&lt;=A1455)*(Vencimentos!$B$8:$B$37&lt;&gt;"")*(Vencimentos!$C$8:$C$37&lt;&gt;"")),Vencimentos!$C$8:$C$37),0)</f>
        <v>0</v>
      </c>
      <c r="D1455" s="10">
        <f>MAX(IF(AND(ISNUMBER(Formações!$C$8),A1455&gt;=Formações!$C$8),Formações!$B$8,0),IF(AND(ISNUMBER(Formações!$C$9),A1455&gt;=Formações!$C$9),Formações!$B$9,0),IF(AND(ISNUMBER(Formações!$C$10),A1455&gt;=Formações!$C$10),Formações!$B$10,0),IF(AND(ISNUMBER(Formações!$C$11),A1455&gt;=Formações!$C$11),Formações!$B$11,0),IF(AND(ISNUMBER(Formações!$C$12),A1455&gt;=Formações!$C$12),Formações!$B$12,0))</f>
        <v>0</v>
      </c>
      <c r="E1455">
        <v>31</v>
      </c>
      <c r="F1455" s="8">
        <f t="shared" si="22"/>
        <v>0</v>
      </c>
    </row>
    <row r="1456" spans="1:6">
      <c r="A1456" s="1">
        <v>46010</v>
      </c>
      <c r="B1456" s="16">
        <v>45992</v>
      </c>
      <c r="C1456" s="8">
        <f>IFERROR(LOOKUP(2,1/((Vencimentos!$B$8:$B$37&lt;=A1456)*(Vencimentos!$B$8:$B$37&lt;&gt;"")*(Vencimentos!$C$8:$C$37&lt;&gt;"")),Vencimentos!$C$8:$C$37),0)</f>
        <v>0</v>
      </c>
      <c r="D1456" s="10">
        <f>MAX(IF(AND(ISNUMBER(Formações!$C$8),A1456&gt;=Formações!$C$8),Formações!$B$8,0),IF(AND(ISNUMBER(Formações!$C$9),A1456&gt;=Formações!$C$9),Formações!$B$9,0),IF(AND(ISNUMBER(Formações!$C$10),A1456&gt;=Formações!$C$10),Formações!$B$10,0),IF(AND(ISNUMBER(Formações!$C$11),A1456&gt;=Formações!$C$11),Formações!$B$11,0),IF(AND(ISNUMBER(Formações!$C$12),A1456&gt;=Formações!$C$12),Formações!$B$12,0))</f>
        <v>0</v>
      </c>
      <c r="E1456">
        <v>31</v>
      </c>
      <c r="F1456" s="8">
        <f t="shared" si="22"/>
        <v>0</v>
      </c>
    </row>
    <row r="1457" spans="1:6">
      <c r="A1457" s="1">
        <v>46011</v>
      </c>
      <c r="B1457" s="16">
        <v>45992</v>
      </c>
      <c r="C1457" s="8">
        <f>IFERROR(LOOKUP(2,1/((Vencimentos!$B$8:$B$37&lt;=A1457)*(Vencimentos!$B$8:$B$37&lt;&gt;"")*(Vencimentos!$C$8:$C$37&lt;&gt;"")),Vencimentos!$C$8:$C$37),0)</f>
        <v>0</v>
      </c>
      <c r="D1457" s="10">
        <f>MAX(IF(AND(ISNUMBER(Formações!$C$8),A1457&gt;=Formações!$C$8),Formações!$B$8,0),IF(AND(ISNUMBER(Formações!$C$9),A1457&gt;=Formações!$C$9),Formações!$B$9,0),IF(AND(ISNUMBER(Formações!$C$10),A1457&gt;=Formações!$C$10),Formações!$B$10,0),IF(AND(ISNUMBER(Formações!$C$11),A1457&gt;=Formações!$C$11),Formações!$B$11,0),IF(AND(ISNUMBER(Formações!$C$12),A1457&gt;=Formações!$C$12),Formações!$B$12,0))</f>
        <v>0</v>
      </c>
      <c r="E1457">
        <v>31</v>
      </c>
      <c r="F1457" s="8">
        <f t="shared" si="22"/>
        <v>0</v>
      </c>
    </row>
    <row r="1458" spans="1:6">
      <c r="A1458" s="1">
        <v>46012</v>
      </c>
      <c r="B1458" s="16">
        <v>45992</v>
      </c>
      <c r="C1458" s="8">
        <f>IFERROR(LOOKUP(2,1/((Vencimentos!$B$8:$B$37&lt;=A1458)*(Vencimentos!$B$8:$B$37&lt;&gt;"")*(Vencimentos!$C$8:$C$37&lt;&gt;"")),Vencimentos!$C$8:$C$37),0)</f>
        <v>0</v>
      </c>
      <c r="D1458" s="10">
        <f>MAX(IF(AND(ISNUMBER(Formações!$C$8),A1458&gt;=Formações!$C$8),Formações!$B$8,0),IF(AND(ISNUMBER(Formações!$C$9),A1458&gt;=Formações!$C$9),Formações!$B$9,0),IF(AND(ISNUMBER(Formações!$C$10),A1458&gt;=Formações!$C$10),Formações!$B$10,0),IF(AND(ISNUMBER(Formações!$C$11),A1458&gt;=Formações!$C$11),Formações!$B$11,0),IF(AND(ISNUMBER(Formações!$C$12),A1458&gt;=Formações!$C$12),Formações!$B$12,0))</f>
        <v>0</v>
      </c>
      <c r="E1458">
        <v>31</v>
      </c>
      <c r="F1458" s="8">
        <f t="shared" si="22"/>
        <v>0</v>
      </c>
    </row>
    <row r="1459" spans="1:6">
      <c r="A1459" s="1">
        <v>46013</v>
      </c>
      <c r="B1459" s="16">
        <v>45992</v>
      </c>
      <c r="C1459" s="8">
        <f>IFERROR(LOOKUP(2,1/((Vencimentos!$B$8:$B$37&lt;=A1459)*(Vencimentos!$B$8:$B$37&lt;&gt;"")*(Vencimentos!$C$8:$C$37&lt;&gt;"")),Vencimentos!$C$8:$C$37),0)</f>
        <v>0</v>
      </c>
      <c r="D1459" s="10">
        <f>MAX(IF(AND(ISNUMBER(Formações!$C$8),A1459&gt;=Formações!$C$8),Formações!$B$8,0),IF(AND(ISNUMBER(Formações!$C$9),A1459&gt;=Formações!$C$9),Formações!$B$9,0),IF(AND(ISNUMBER(Formações!$C$10),A1459&gt;=Formações!$C$10),Formações!$B$10,0),IF(AND(ISNUMBER(Formações!$C$11),A1459&gt;=Formações!$C$11),Formações!$B$11,0),IF(AND(ISNUMBER(Formações!$C$12),A1459&gt;=Formações!$C$12),Formações!$B$12,0))</f>
        <v>0</v>
      </c>
      <c r="E1459">
        <v>31</v>
      </c>
      <c r="F1459" s="8">
        <f t="shared" si="22"/>
        <v>0</v>
      </c>
    </row>
    <row r="1460" spans="1:6">
      <c r="A1460" s="1">
        <v>46014</v>
      </c>
      <c r="B1460" s="16">
        <v>45992</v>
      </c>
      <c r="C1460" s="8">
        <f>IFERROR(LOOKUP(2,1/((Vencimentos!$B$8:$B$37&lt;=A1460)*(Vencimentos!$B$8:$B$37&lt;&gt;"")*(Vencimentos!$C$8:$C$37&lt;&gt;"")),Vencimentos!$C$8:$C$37),0)</f>
        <v>0</v>
      </c>
      <c r="D1460" s="10">
        <f>MAX(IF(AND(ISNUMBER(Formações!$C$8),A1460&gt;=Formações!$C$8),Formações!$B$8,0),IF(AND(ISNUMBER(Formações!$C$9),A1460&gt;=Formações!$C$9),Formações!$B$9,0),IF(AND(ISNUMBER(Formações!$C$10),A1460&gt;=Formações!$C$10),Formações!$B$10,0),IF(AND(ISNUMBER(Formações!$C$11),A1460&gt;=Formações!$C$11),Formações!$B$11,0),IF(AND(ISNUMBER(Formações!$C$12),A1460&gt;=Formações!$C$12),Formações!$B$12,0))</f>
        <v>0</v>
      </c>
      <c r="E1460">
        <v>31</v>
      </c>
      <c r="F1460" s="8">
        <f t="shared" si="22"/>
        <v>0</v>
      </c>
    </row>
    <row r="1461" spans="1:6">
      <c r="A1461" s="1">
        <v>46015</v>
      </c>
      <c r="B1461" s="16">
        <v>45992</v>
      </c>
      <c r="C1461" s="8">
        <f>IFERROR(LOOKUP(2,1/((Vencimentos!$B$8:$B$37&lt;=A1461)*(Vencimentos!$B$8:$B$37&lt;&gt;"")*(Vencimentos!$C$8:$C$37&lt;&gt;"")),Vencimentos!$C$8:$C$37),0)</f>
        <v>0</v>
      </c>
      <c r="D1461" s="10">
        <f>MAX(IF(AND(ISNUMBER(Formações!$C$8),A1461&gt;=Formações!$C$8),Formações!$B$8,0),IF(AND(ISNUMBER(Formações!$C$9),A1461&gt;=Formações!$C$9),Formações!$B$9,0),IF(AND(ISNUMBER(Formações!$C$10),A1461&gt;=Formações!$C$10),Formações!$B$10,0),IF(AND(ISNUMBER(Formações!$C$11),A1461&gt;=Formações!$C$11),Formações!$B$11,0),IF(AND(ISNUMBER(Formações!$C$12),A1461&gt;=Formações!$C$12),Formações!$B$12,0))</f>
        <v>0</v>
      </c>
      <c r="E1461">
        <v>31</v>
      </c>
      <c r="F1461" s="8">
        <f t="shared" si="22"/>
        <v>0</v>
      </c>
    </row>
    <row r="1462" spans="1:6">
      <c r="A1462" s="1">
        <v>46016</v>
      </c>
      <c r="B1462" s="16">
        <v>45992</v>
      </c>
      <c r="C1462" s="8">
        <f>IFERROR(LOOKUP(2,1/((Vencimentos!$B$8:$B$37&lt;=A1462)*(Vencimentos!$B$8:$B$37&lt;&gt;"")*(Vencimentos!$C$8:$C$37&lt;&gt;"")),Vencimentos!$C$8:$C$37),0)</f>
        <v>0</v>
      </c>
      <c r="D1462" s="10">
        <f>MAX(IF(AND(ISNUMBER(Formações!$C$8),A1462&gt;=Formações!$C$8),Formações!$B$8,0),IF(AND(ISNUMBER(Formações!$C$9),A1462&gt;=Formações!$C$9),Formações!$B$9,0),IF(AND(ISNUMBER(Formações!$C$10),A1462&gt;=Formações!$C$10),Formações!$B$10,0),IF(AND(ISNUMBER(Formações!$C$11),A1462&gt;=Formações!$C$11),Formações!$B$11,0),IF(AND(ISNUMBER(Formações!$C$12),A1462&gt;=Formações!$C$12),Formações!$B$12,0))</f>
        <v>0</v>
      </c>
      <c r="E1462">
        <v>31</v>
      </c>
      <c r="F1462" s="8">
        <f t="shared" si="22"/>
        <v>0</v>
      </c>
    </row>
    <row r="1463" spans="1:6">
      <c r="A1463" s="1">
        <v>46017</v>
      </c>
      <c r="B1463" s="16">
        <v>45992</v>
      </c>
      <c r="C1463" s="8">
        <f>IFERROR(LOOKUP(2,1/((Vencimentos!$B$8:$B$37&lt;=A1463)*(Vencimentos!$B$8:$B$37&lt;&gt;"")*(Vencimentos!$C$8:$C$37&lt;&gt;"")),Vencimentos!$C$8:$C$37),0)</f>
        <v>0</v>
      </c>
      <c r="D1463" s="10">
        <f>MAX(IF(AND(ISNUMBER(Formações!$C$8),A1463&gt;=Formações!$C$8),Formações!$B$8,0),IF(AND(ISNUMBER(Formações!$C$9),A1463&gt;=Formações!$C$9),Formações!$B$9,0),IF(AND(ISNUMBER(Formações!$C$10),A1463&gt;=Formações!$C$10),Formações!$B$10,0),IF(AND(ISNUMBER(Formações!$C$11),A1463&gt;=Formações!$C$11),Formações!$B$11,0),IF(AND(ISNUMBER(Formações!$C$12),A1463&gt;=Formações!$C$12),Formações!$B$12,0))</f>
        <v>0</v>
      </c>
      <c r="E1463">
        <v>31</v>
      </c>
      <c r="F1463" s="8">
        <f t="shared" si="22"/>
        <v>0</v>
      </c>
    </row>
    <row r="1464" spans="1:6">
      <c r="A1464" s="1">
        <v>46018</v>
      </c>
      <c r="B1464" s="16">
        <v>45992</v>
      </c>
      <c r="C1464" s="8">
        <f>IFERROR(LOOKUP(2,1/((Vencimentos!$B$8:$B$37&lt;=A1464)*(Vencimentos!$B$8:$B$37&lt;&gt;"")*(Vencimentos!$C$8:$C$37&lt;&gt;"")),Vencimentos!$C$8:$C$37),0)</f>
        <v>0</v>
      </c>
      <c r="D1464" s="10">
        <f>MAX(IF(AND(ISNUMBER(Formações!$C$8),A1464&gt;=Formações!$C$8),Formações!$B$8,0),IF(AND(ISNUMBER(Formações!$C$9),A1464&gt;=Formações!$C$9),Formações!$B$9,0),IF(AND(ISNUMBER(Formações!$C$10),A1464&gt;=Formações!$C$10),Formações!$B$10,0),IF(AND(ISNUMBER(Formações!$C$11),A1464&gt;=Formações!$C$11),Formações!$B$11,0),IF(AND(ISNUMBER(Formações!$C$12),A1464&gt;=Formações!$C$12),Formações!$B$12,0))</f>
        <v>0</v>
      </c>
      <c r="E1464">
        <v>31</v>
      </c>
      <c r="F1464" s="8">
        <f t="shared" si="22"/>
        <v>0</v>
      </c>
    </row>
    <row r="1465" spans="1:6">
      <c r="A1465" s="1">
        <v>46019</v>
      </c>
      <c r="B1465" s="16">
        <v>45992</v>
      </c>
      <c r="C1465" s="8">
        <f>IFERROR(LOOKUP(2,1/((Vencimentos!$B$8:$B$37&lt;=A1465)*(Vencimentos!$B$8:$B$37&lt;&gt;"")*(Vencimentos!$C$8:$C$37&lt;&gt;"")),Vencimentos!$C$8:$C$37),0)</f>
        <v>0</v>
      </c>
      <c r="D1465" s="10">
        <f>MAX(IF(AND(ISNUMBER(Formações!$C$8),A1465&gt;=Formações!$C$8),Formações!$B$8,0),IF(AND(ISNUMBER(Formações!$C$9),A1465&gt;=Formações!$C$9),Formações!$B$9,0),IF(AND(ISNUMBER(Formações!$C$10),A1465&gt;=Formações!$C$10),Formações!$B$10,0),IF(AND(ISNUMBER(Formações!$C$11),A1465&gt;=Formações!$C$11),Formações!$B$11,0),IF(AND(ISNUMBER(Formações!$C$12),A1465&gt;=Formações!$C$12),Formações!$B$12,0))</f>
        <v>0</v>
      </c>
      <c r="E1465">
        <v>31</v>
      </c>
      <c r="F1465" s="8">
        <f t="shared" si="22"/>
        <v>0</v>
      </c>
    </row>
    <row r="1466" spans="1:6">
      <c r="A1466" s="1">
        <v>46020</v>
      </c>
      <c r="B1466" s="16">
        <v>45992</v>
      </c>
      <c r="C1466" s="8">
        <f>IFERROR(LOOKUP(2,1/((Vencimentos!$B$8:$B$37&lt;=A1466)*(Vencimentos!$B$8:$B$37&lt;&gt;"")*(Vencimentos!$C$8:$C$37&lt;&gt;"")),Vencimentos!$C$8:$C$37),0)</f>
        <v>0</v>
      </c>
      <c r="D1466" s="10">
        <f>MAX(IF(AND(ISNUMBER(Formações!$C$8),A1466&gt;=Formações!$C$8),Formações!$B$8,0),IF(AND(ISNUMBER(Formações!$C$9),A1466&gt;=Formações!$C$9),Formações!$B$9,0),IF(AND(ISNUMBER(Formações!$C$10),A1466&gt;=Formações!$C$10),Formações!$B$10,0),IF(AND(ISNUMBER(Formações!$C$11),A1466&gt;=Formações!$C$11),Formações!$B$11,0),IF(AND(ISNUMBER(Formações!$C$12),A1466&gt;=Formações!$C$12),Formações!$B$12,0))</f>
        <v>0</v>
      </c>
      <c r="E1466">
        <v>31</v>
      </c>
      <c r="F1466" s="8">
        <f t="shared" si="22"/>
        <v>0</v>
      </c>
    </row>
    <row r="1467" spans="1:6">
      <c r="A1467" s="1">
        <v>46021</v>
      </c>
      <c r="B1467" s="16">
        <v>45992</v>
      </c>
      <c r="C1467" s="8">
        <f>IFERROR(LOOKUP(2,1/((Vencimentos!$B$8:$B$37&lt;=A1467)*(Vencimentos!$B$8:$B$37&lt;&gt;"")*(Vencimentos!$C$8:$C$37&lt;&gt;"")),Vencimentos!$C$8:$C$37),0)</f>
        <v>0</v>
      </c>
      <c r="D1467" s="10">
        <f>MAX(IF(AND(ISNUMBER(Formações!$C$8),A1467&gt;=Formações!$C$8),Formações!$B$8,0),IF(AND(ISNUMBER(Formações!$C$9),A1467&gt;=Formações!$C$9),Formações!$B$9,0),IF(AND(ISNUMBER(Formações!$C$10),A1467&gt;=Formações!$C$10),Formações!$B$10,0),IF(AND(ISNUMBER(Formações!$C$11),A1467&gt;=Formações!$C$11),Formações!$B$11,0),IF(AND(ISNUMBER(Formações!$C$12),A1467&gt;=Formações!$C$12),Formações!$B$12,0))</f>
        <v>0</v>
      </c>
      <c r="E1467">
        <v>31</v>
      </c>
      <c r="F1467" s="8">
        <f t="shared" si="22"/>
        <v>0</v>
      </c>
    </row>
    <row r="1468" spans="1:6">
      <c r="A1468" s="1">
        <v>46022</v>
      </c>
      <c r="B1468" s="16">
        <v>45992</v>
      </c>
      <c r="C1468" s="8">
        <f>IFERROR(LOOKUP(2,1/((Vencimentos!$B$8:$B$37&lt;=A1468)*(Vencimentos!$B$8:$B$37&lt;&gt;"")*(Vencimentos!$C$8:$C$37&lt;&gt;"")),Vencimentos!$C$8:$C$37),0)</f>
        <v>0</v>
      </c>
      <c r="D1468" s="10">
        <f>MAX(IF(AND(ISNUMBER(Formações!$C$8),A1468&gt;=Formações!$C$8),Formações!$B$8,0),IF(AND(ISNUMBER(Formações!$C$9),A1468&gt;=Formações!$C$9),Formações!$B$9,0),IF(AND(ISNUMBER(Formações!$C$10),A1468&gt;=Formações!$C$10),Formações!$B$10,0),IF(AND(ISNUMBER(Formações!$C$11),A1468&gt;=Formações!$C$11),Formações!$B$11,0),IF(AND(ISNUMBER(Formações!$C$12),A1468&gt;=Formações!$C$12),Formações!$B$12,0))</f>
        <v>0</v>
      </c>
      <c r="E1468">
        <v>31</v>
      </c>
      <c r="F1468" s="8">
        <f t="shared" si="22"/>
        <v>0</v>
      </c>
    </row>
    <row r="1469" spans="1:6">
      <c r="A1469" s="1">
        <v>46023</v>
      </c>
      <c r="B1469" s="16">
        <v>46023</v>
      </c>
      <c r="C1469" s="8">
        <f>IFERROR(LOOKUP(2,1/((Vencimentos!$B$8:$B$37&lt;=A1469)*(Vencimentos!$B$8:$B$37&lt;&gt;"")*(Vencimentos!$C$8:$C$37&lt;&gt;"")),Vencimentos!$C$8:$C$37),0)</f>
        <v>0</v>
      </c>
      <c r="D1469" s="10">
        <f>MAX(IF(AND(ISNUMBER(Formações!$C$8),A1469&gt;=Formações!$C$8),Formações!$B$8,0),IF(AND(ISNUMBER(Formações!$C$9),A1469&gt;=Formações!$C$9),Formações!$B$9,0),IF(AND(ISNUMBER(Formações!$C$10),A1469&gt;=Formações!$C$10),Formações!$B$10,0),IF(AND(ISNUMBER(Formações!$C$11),A1469&gt;=Formações!$C$11),Formações!$B$11,0),IF(AND(ISNUMBER(Formações!$C$12),A1469&gt;=Formações!$C$12),Formações!$B$12,0))</f>
        <v>0</v>
      </c>
      <c r="E1469">
        <v>31</v>
      </c>
      <c r="F1469" s="8">
        <f t="shared" si="22"/>
        <v>0</v>
      </c>
    </row>
    <row r="1470" spans="1:6">
      <c r="A1470" s="1">
        <v>46024</v>
      </c>
      <c r="B1470" s="16">
        <v>46023</v>
      </c>
      <c r="C1470" s="8">
        <f>IFERROR(LOOKUP(2,1/((Vencimentos!$B$8:$B$37&lt;=A1470)*(Vencimentos!$B$8:$B$37&lt;&gt;"")*(Vencimentos!$C$8:$C$37&lt;&gt;"")),Vencimentos!$C$8:$C$37),0)</f>
        <v>0</v>
      </c>
      <c r="D1470" s="10">
        <f>MAX(IF(AND(ISNUMBER(Formações!$C$8),A1470&gt;=Formações!$C$8),Formações!$B$8,0),IF(AND(ISNUMBER(Formações!$C$9),A1470&gt;=Formações!$C$9),Formações!$B$9,0),IF(AND(ISNUMBER(Formações!$C$10),A1470&gt;=Formações!$C$10),Formações!$B$10,0),IF(AND(ISNUMBER(Formações!$C$11),A1470&gt;=Formações!$C$11),Formações!$B$11,0),IF(AND(ISNUMBER(Formações!$C$12),A1470&gt;=Formações!$C$12),Formações!$B$12,0))</f>
        <v>0</v>
      </c>
      <c r="E1470">
        <v>31</v>
      </c>
      <c r="F1470" s="8">
        <f t="shared" si="22"/>
        <v>0</v>
      </c>
    </row>
    <row r="1471" spans="1:6">
      <c r="A1471" s="1">
        <v>46025</v>
      </c>
      <c r="B1471" s="16">
        <v>46023</v>
      </c>
      <c r="C1471" s="8">
        <f>IFERROR(LOOKUP(2,1/((Vencimentos!$B$8:$B$37&lt;=A1471)*(Vencimentos!$B$8:$B$37&lt;&gt;"")*(Vencimentos!$C$8:$C$37&lt;&gt;"")),Vencimentos!$C$8:$C$37),0)</f>
        <v>0</v>
      </c>
      <c r="D1471" s="10">
        <f>MAX(IF(AND(ISNUMBER(Formações!$C$8),A1471&gt;=Formações!$C$8),Formações!$B$8,0),IF(AND(ISNUMBER(Formações!$C$9),A1471&gt;=Formações!$C$9),Formações!$B$9,0),IF(AND(ISNUMBER(Formações!$C$10),A1471&gt;=Formações!$C$10),Formações!$B$10,0),IF(AND(ISNUMBER(Formações!$C$11),A1471&gt;=Formações!$C$11),Formações!$B$11,0),IF(AND(ISNUMBER(Formações!$C$12),A1471&gt;=Formações!$C$12),Formações!$B$12,0))</f>
        <v>0</v>
      </c>
      <c r="E1471">
        <v>31</v>
      </c>
      <c r="F1471" s="8">
        <f t="shared" si="22"/>
        <v>0</v>
      </c>
    </row>
    <row r="1472" spans="1:6">
      <c r="A1472" s="1">
        <v>46026</v>
      </c>
      <c r="B1472" s="16">
        <v>46023</v>
      </c>
      <c r="C1472" s="8">
        <f>IFERROR(LOOKUP(2,1/((Vencimentos!$B$8:$B$37&lt;=A1472)*(Vencimentos!$B$8:$B$37&lt;&gt;"")*(Vencimentos!$C$8:$C$37&lt;&gt;"")),Vencimentos!$C$8:$C$37),0)</f>
        <v>0</v>
      </c>
      <c r="D1472" s="10">
        <f>MAX(IF(AND(ISNUMBER(Formações!$C$8),A1472&gt;=Formações!$C$8),Formações!$B$8,0),IF(AND(ISNUMBER(Formações!$C$9),A1472&gt;=Formações!$C$9),Formações!$B$9,0),IF(AND(ISNUMBER(Formações!$C$10),A1472&gt;=Formações!$C$10),Formações!$B$10,0),IF(AND(ISNUMBER(Formações!$C$11),A1472&gt;=Formações!$C$11),Formações!$B$11,0),IF(AND(ISNUMBER(Formações!$C$12),A1472&gt;=Formações!$C$12),Formações!$B$12,0))</f>
        <v>0</v>
      </c>
      <c r="E1472">
        <v>31</v>
      </c>
      <c r="F1472" s="8">
        <f t="shared" si="22"/>
        <v>0</v>
      </c>
    </row>
    <row r="1473" spans="1:6">
      <c r="A1473" s="1">
        <v>46027</v>
      </c>
      <c r="B1473" s="16">
        <v>46023</v>
      </c>
      <c r="C1473" s="8">
        <f>IFERROR(LOOKUP(2,1/((Vencimentos!$B$8:$B$37&lt;=A1473)*(Vencimentos!$B$8:$B$37&lt;&gt;"")*(Vencimentos!$C$8:$C$37&lt;&gt;"")),Vencimentos!$C$8:$C$37),0)</f>
        <v>0</v>
      </c>
      <c r="D1473" s="10">
        <f>MAX(IF(AND(ISNUMBER(Formações!$C$8),A1473&gt;=Formações!$C$8),Formações!$B$8,0),IF(AND(ISNUMBER(Formações!$C$9),A1473&gt;=Formações!$C$9),Formações!$B$9,0),IF(AND(ISNUMBER(Formações!$C$10),A1473&gt;=Formações!$C$10),Formações!$B$10,0),IF(AND(ISNUMBER(Formações!$C$11),A1473&gt;=Formações!$C$11),Formações!$B$11,0),IF(AND(ISNUMBER(Formações!$C$12),A1473&gt;=Formações!$C$12),Formações!$B$12,0))</f>
        <v>0</v>
      </c>
      <c r="E1473">
        <v>31</v>
      </c>
      <c r="F1473" s="8">
        <f t="shared" si="22"/>
        <v>0</v>
      </c>
    </row>
    <row r="1474" spans="1:6">
      <c r="A1474" s="1">
        <v>46028</v>
      </c>
      <c r="B1474" s="16">
        <v>46023</v>
      </c>
      <c r="C1474" s="8">
        <f>IFERROR(LOOKUP(2,1/((Vencimentos!$B$8:$B$37&lt;=A1474)*(Vencimentos!$B$8:$B$37&lt;&gt;"")*(Vencimentos!$C$8:$C$37&lt;&gt;"")),Vencimentos!$C$8:$C$37),0)</f>
        <v>0</v>
      </c>
      <c r="D1474" s="10">
        <f>MAX(IF(AND(ISNUMBER(Formações!$C$8),A1474&gt;=Formações!$C$8),Formações!$B$8,0),IF(AND(ISNUMBER(Formações!$C$9),A1474&gt;=Formações!$C$9),Formações!$B$9,0),IF(AND(ISNUMBER(Formações!$C$10),A1474&gt;=Formações!$C$10),Formações!$B$10,0),IF(AND(ISNUMBER(Formações!$C$11),A1474&gt;=Formações!$C$11),Formações!$B$11,0),IF(AND(ISNUMBER(Formações!$C$12),A1474&gt;=Formações!$C$12),Formações!$B$12,0))</f>
        <v>0</v>
      </c>
      <c r="E1474">
        <v>31</v>
      </c>
      <c r="F1474" s="8">
        <f t="shared" si="22"/>
        <v>0</v>
      </c>
    </row>
    <row r="1475" spans="1:6">
      <c r="A1475" s="1">
        <v>46029</v>
      </c>
      <c r="B1475" s="16">
        <v>46023</v>
      </c>
      <c r="C1475" s="8">
        <f>IFERROR(LOOKUP(2,1/((Vencimentos!$B$8:$B$37&lt;=A1475)*(Vencimentos!$B$8:$B$37&lt;&gt;"")*(Vencimentos!$C$8:$C$37&lt;&gt;"")),Vencimentos!$C$8:$C$37),0)</f>
        <v>0</v>
      </c>
      <c r="D1475" s="10">
        <f>MAX(IF(AND(ISNUMBER(Formações!$C$8),A1475&gt;=Formações!$C$8),Formações!$B$8,0),IF(AND(ISNUMBER(Formações!$C$9),A1475&gt;=Formações!$C$9),Formações!$B$9,0),IF(AND(ISNUMBER(Formações!$C$10),A1475&gt;=Formações!$C$10),Formações!$B$10,0),IF(AND(ISNUMBER(Formações!$C$11),A1475&gt;=Formações!$C$11),Formações!$B$11,0),IF(AND(ISNUMBER(Formações!$C$12),A1475&gt;=Formações!$C$12),Formações!$B$12,0))</f>
        <v>0</v>
      </c>
      <c r="E1475">
        <v>31</v>
      </c>
      <c r="F1475" s="8">
        <f t="shared" si="22"/>
        <v>0</v>
      </c>
    </row>
    <row r="1476" spans="1:6">
      <c r="A1476" s="1">
        <v>46030</v>
      </c>
      <c r="B1476" s="16">
        <v>46023</v>
      </c>
      <c r="C1476" s="8">
        <f>IFERROR(LOOKUP(2,1/((Vencimentos!$B$8:$B$37&lt;=A1476)*(Vencimentos!$B$8:$B$37&lt;&gt;"")*(Vencimentos!$C$8:$C$37&lt;&gt;"")),Vencimentos!$C$8:$C$37),0)</f>
        <v>0</v>
      </c>
      <c r="D1476" s="10">
        <f>MAX(IF(AND(ISNUMBER(Formações!$C$8),A1476&gt;=Formações!$C$8),Formações!$B$8,0),IF(AND(ISNUMBER(Formações!$C$9),A1476&gt;=Formações!$C$9),Formações!$B$9,0),IF(AND(ISNUMBER(Formações!$C$10),A1476&gt;=Formações!$C$10),Formações!$B$10,0),IF(AND(ISNUMBER(Formações!$C$11),A1476&gt;=Formações!$C$11),Formações!$B$11,0),IF(AND(ISNUMBER(Formações!$C$12),A1476&gt;=Formações!$C$12),Formações!$B$12,0))</f>
        <v>0</v>
      </c>
      <c r="E1476">
        <v>31</v>
      </c>
      <c r="F1476" s="8">
        <f t="shared" si="22"/>
        <v>0</v>
      </c>
    </row>
    <row r="1477" spans="1:6">
      <c r="A1477" s="1">
        <v>46031</v>
      </c>
      <c r="B1477" s="16">
        <v>46023</v>
      </c>
      <c r="C1477" s="8">
        <f>IFERROR(LOOKUP(2,1/((Vencimentos!$B$8:$B$37&lt;=A1477)*(Vencimentos!$B$8:$B$37&lt;&gt;"")*(Vencimentos!$C$8:$C$37&lt;&gt;"")),Vencimentos!$C$8:$C$37),0)</f>
        <v>0</v>
      </c>
      <c r="D1477" s="10">
        <f>MAX(IF(AND(ISNUMBER(Formações!$C$8),A1477&gt;=Formações!$C$8),Formações!$B$8,0),IF(AND(ISNUMBER(Formações!$C$9),A1477&gt;=Formações!$C$9),Formações!$B$9,0),IF(AND(ISNUMBER(Formações!$C$10),A1477&gt;=Formações!$C$10),Formações!$B$10,0),IF(AND(ISNUMBER(Formações!$C$11),A1477&gt;=Formações!$C$11),Formações!$B$11,0),IF(AND(ISNUMBER(Formações!$C$12),A1477&gt;=Formações!$C$12),Formações!$B$12,0))</f>
        <v>0</v>
      </c>
      <c r="E1477">
        <v>31</v>
      </c>
      <c r="F1477" s="8">
        <f t="shared" si="22"/>
        <v>0</v>
      </c>
    </row>
    <row r="1478" spans="1:6">
      <c r="A1478" s="1">
        <v>46032</v>
      </c>
      <c r="B1478" s="16">
        <v>46023</v>
      </c>
      <c r="C1478" s="8">
        <f>IFERROR(LOOKUP(2,1/((Vencimentos!$B$8:$B$37&lt;=A1478)*(Vencimentos!$B$8:$B$37&lt;&gt;"")*(Vencimentos!$C$8:$C$37&lt;&gt;"")),Vencimentos!$C$8:$C$37),0)</f>
        <v>0</v>
      </c>
      <c r="D1478" s="10">
        <f>MAX(IF(AND(ISNUMBER(Formações!$C$8),A1478&gt;=Formações!$C$8),Formações!$B$8,0),IF(AND(ISNUMBER(Formações!$C$9),A1478&gt;=Formações!$C$9),Formações!$B$9,0),IF(AND(ISNUMBER(Formações!$C$10),A1478&gt;=Formações!$C$10),Formações!$B$10,0),IF(AND(ISNUMBER(Formações!$C$11),A1478&gt;=Formações!$C$11),Formações!$B$11,0),IF(AND(ISNUMBER(Formações!$C$12),A1478&gt;=Formações!$C$12),Formações!$B$12,0))</f>
        <v>0</v>
      </c>
      <c r="E1478">
        <v>31</v>
      </c>
      <c r="F1478" s="8">
        <f t="shared" si="22"/>
        <v>0</v>
      </c>
    </row>
    <row r="1479" spans="1:6">
      <c r="A1479" s="1">
        <v>46033</v>
      </c>
      <c r="B1479" s="16">
        <v>46023</v>
      </c>
      <c r="C1479" s="8">
        <f>IFERROR(LOOKUP(2,1/((Vencimentos!$B$8:$B$37&lt;=A1479)*(Vencimentos!$B$8:$B$37&lt;&gt;"")*(Vencimentos!$C$8:$C$37&lt;&gt;"")),Vencimentos!$C$8:$C$37),0)</f>
        <v>0</v>
      </c>
      <c r="D1479" s="10">
        <f>MAX(IF(AND(ISNUMBER(Formações!$C$8),A1479&gt;=Formações!$C$8),Formações!$B$8,0),IF(AND(ISNUMBER(Formações!$C$9),A1479&gt;=Formações!$C$9),Formações!$B$9,0),IF(AND(ISNUMBER(Formações!$C$10),A1479&gt;=Formações!$C$10),Formações!$B$10,0),IF(AND(ISNUMBER(Formações!$C$11),A1479&gt;=Formações!$C$11),Formações!$B$11,0),IF(AND(ISNUMBER(Formações!$C$12),A1479&gt;=Formações!$C$12),Formações!$B$12,0))</f>
        <v>0</v>
      </c>
      <c r="E1479">
        <v>31</v>
      </c>
      <c r="F1479" s="8">
        <f t="shared" si="22"/>
        <v>0</v>
      </c>
    </row>
    <row r="1480" spans="1:6">
      <c r="A1480" s="1">
        <v>46034</v>
      </c>
      <c r="B1480" s="16">
        <v>46023</v>
      </c>
      <c r="C1480" s="8">
        <f>IFERROR(LOOKUP(2,1/((Vencimentos!$B$8:$B$37&lt;=A1480)*(Vencimentos!$B$8:$B$37&lt;&gt;"")*(Vencimentos!$C$8:$C$37&lt;&gt;"")),Vencimentos!$C$8:$C$37),0)</f>
        <v>0</v>
      </c>
      <c r="D1480" s="10">
        <f>MAX(IF(AND(ISNUMBER(Formações!$C$8),A1480&gt;=Formações!$C$8),Formações!$B$8,0),IF(AND(ISNUMBER(Formações!$C$9),A1480&gt;=Formações!$C$9),Formações!$B$9,0),IF(AND(ISNUMBER(Formações!$C$10),A1480&gt;=Formações!$C$10),Formações!$B$10,0),IF(AND(ISNUMBER(Formações!$C$11),A1480&gt;=Formações!$C$11),Formações!$B$11,0),IF(AND(ISNUMBER(Formações!$C$12),A1480&gt;=Formações!$C$12),Formações!$B$12,0))</f>
        <v>0</v>
      </c>
      <c r="E1480">
        <v>31</v>
      </c>
      <c r="F1480" s="8">
        <f t="shared" ref="F1480:F1543" si="23">IF(OR(C1480&lt;=0,D1480&lt;=0),0,C1480*D1480/E1480)</f>
        <v>0</v>
      </c>
    </row>
    <row r="1481" spans="1:6">
      <c r="A1481" s="1">
        <v>46035</v>
      </c>
      <c r="B1481" s="16">
        <v>46023</v>
      </c>
      <c r="C1481" s="8">
        <f>IFERROR(LOOKUP(2,1/((Vencimentos!$B$8:$B$37&lt;=A1481)*(Vencimentos!$B$8:$B$37&lt;&gt;"")*(Vencimentos!$C$8:$C$37&lt;&gt;"")),Vencimentos!$C$8:$C$37),0)</f>
        <v>0</v>
      </c>
      <c r="D1481" s="10">
        <f>MAX(IF(AND(ISNUMBER(Formações!$C$8),A1481&gt;=Formações!$C$8),Formações!$B$8,0),IF(AND(ISNUMBER(Formações!$C$9),A1481&gt;=Formações!$C$9),Formações!$B$9,0),IF(AND(ISNUMBER(Formações!$C$10),A1481&gt;=Formações!$C$10),Formações!$B$10,0),IF(AND(ISNUMBER(Formações!$C$11),A1481&gt;=Formações!$C$11),Formações!$B$11,0),IF(AND(ISNUMBER(Formações!$C$12),A1481&gt;=Formações!$C$12),Formações!$B$12,0))</f>
        <v>0</v>
      </c>
      <c r="E1481">
        <v>31</v>
      </c>
      <c r="F1481" s="8">
        <f t="shared" si="23"/>
        <v>0</v>
      </c>
    </row>
    <row r="1482" spans="1:6">
      <c r="A1482" s="1">
        <v>46036</v>
      </c>
      <c r="B1482" s="16">
        <v>46023</v>
      </c>
      <c r="C1482" s="8">
        <f>IFERROR(LOOKUP(2,1/((Vencimentos!$B$8:$B$37&lt;=A1482)*(Vencimentos!$B$8:$B$37&lt;&gt;"")*(Vencimentos!$C$8:$C$37&lt;&gt;"")),Vencimentos!$C$8:$C$37),0)</f>
        <v>0</v>
      </c>
      <c r="D1482" s="10">
        <f>MAX(IF(AND(ISNUMBER(Formações!$C$8),A1482&gt;=Formações!$C$8),Formações!$B$8,0),IF(AND(ISNUMBER(Formações!$C$9),A1482&gt;=Formações!$C$9),Formações!$B$9,0),IF(AND(ISNUMBER(Formações!$C$10),A1482&gt;=Formações!$C$10),Formações!$B$10,0),IF(AND(ISNUMBER(Formações!$C$11),A1482&gt;=Formações!$C$11),Formações!$B$11,0),IF(AND(ISNUMBER(Formações!$C$12),A1482&gt;=Formações!$C$12),Formações!$B$12,0))</f>
        <v>0</v>
      </c>
      <c r="E1482">
        <v>31</v>
      </c>
      <c r="F1482" s="8">
        <f t="shared" si="23"/>
        <v>0</v>
      </c>
    </row>
    <row r="1483" spans="1:6">
      <c r="A1483" s="1">
        <v>46037</v>
      </c>
      <c r="B1483" s="16">
        <v>46023</v>
      </c>
      <c r="C1483" s="8">
        <f>IFERROR(LOOKUP(2,1/((Vencimentos!$B$8:$B$37&lt;=A1483)*(Vencimentos!$B$8:$B$37&lt;&gt;"")*(Vencimentos!$C$8:$C$37&lt;&gt;"")),Vencimentos!$C$8:$C$37),0)</f>
        <v>0</v>
      </c>
      <c r="D1483" s="10">
        <f>MAX(IF(AND(ISNUMBER(Formações!$C$8),A1483&gt;=Formações!$C$8),Formações!$B$8,0),IF(AND(ISNUMBER(Formações!$C$9),A1483&gt;=Formações!$C$9),Formações!$B$9,0),IF(AND(ISNUMBER(Formações!$C$10),A1483&gt;=Formações!$C$10),Formações!$B$10,0),IF(AND(ISNUMBER(Formações!$C$11),A1483&gt;=Formações!$C$11),Formações!$B$11,0),IF(AND(ISNUMBER(Formações!$C$12),A1483&gt;=Formações!$C$12),Formações!$B$12,0))</f>
        <v>0</v>
      </c>
      <c r="E1483">
        <v>31</v>
      </c>
      <c r="F1483" s="8">
        <f t="shared" si="23"/>
        <v>0</v>
      </c>
    </row>
    <row r="1484" spans="1:6">
      <c r="A1484" s="1">
        <v>46038</v>
      </c>
      <c r="B1484" s="16">
        <v>46023</v>
      </c>
      <c r="C1484" s="8">
        <f>IFERROR(LOOKUP(2,1/((Vencimentos!$B$8:$B$37&lt;=A1484)*(Vencimentos!$B$8:$B$37&lt;&gt;"")*(Vencimentos!$C$8:$C$37&lt;&gt;"")),Vencimentos!$C$8:$C$37),0)</f>
        <v>0</v>
      </c>
      <c r="D1484" s="10">
        <f>MAX(IF(AND(ISNUMBER(Formações!$C$8),A1484&gt;=Formações!$C$8),Formações!$B$8,0),IF(AND(ISNUMBER(Formações!$C$9),A1484&gt;=Formações!$C$9),Formações!$B$9,0),IF(AND(ISNUMBER(Formações!$C$10),A1484&gt;=Formações!$C$10),Formações!$B$10,0),IF(AND(ISNUMBER(Formações!$C$11),A1484&gt;=Formações!$C$11),Formações!$B$11,0),IF(AND(ISNUMBER(Formações!$C$12),A1484&gt;=Formações!$C$12),Formações!$B$12,0))</f>
        <v>0</v>
      </c>
      <c r="E1484">
        <v>31</v>
      </c>
      <c r="F1484" s="8">
        <f t="shared" si="23"/>
        <v>0</v>
      </c>
    </row>
    <row r="1485" spans="1:6">
      <c r="A1485" s="1">
        <v>46039</v>
      </c>
      <c r="B1485" s="16">
        <v>46023</v>
      </c>
      <c r="C1485" s="8">
        <f>IFERROR(LOOKUP(2,1/((Vencimentos!$B$8:$B$37&lt;=A1485)*(Vencimentos!$B$8:$B$37&lt;&gt;"")*(Vencimentos!$C$8:$C$37&lt;&gt;"")),Vencimentos!$C$8:$C$37),0)</f>
        <v>0</v>
      </c>
      <c r="D1485" s="10">
        <f>MAX(IF(AND(ISNUMBER(Formações!$C$8),A1485&gt;=Formações!$C$8),Formações!$B$8,0),IF(AND(ISNUMBER(Formações!$C$9),A1485&gt;=Formações!$C$9),Formações!$B$9,0),IF(AND(ISNUMBER(Formações!$C$10),A1485&gt;=Formações!$C$10),Formações!$B$10,0),IF(AND(ISNUMBER(Formações!$C$11),A1485&gt;=Formações!$C$11),Formações!$B$11,0),IF(AND(ISNUMBER(Formações!$C$12),A1485&gt;=Formações!$C$12),Formações!$B$12,0))</f>
        <v>0</v>
      </c>
      <c r="E1485">
        <v>31</v>
      </c>
      <c r="F1485" s="8">
        <f t="shared" si="23"/>
        <v>0</v>
      </c>
    </row>
    <row r="1486" spans="1:6">
      <c r="A1486" s="1">
        <v>46040</v>
      </c>
      <c r="B1486" s="16">
        <v>46023</v>
      </c>
      <c r="C1486" s="8">
        <f>IFERROR(LOOKUP(2,1/((Vencimentos!$B$8:$B$37&lt;=A1486)*(Vencimentos!$B$8:$B$37&lt;&gt;"")*(Vencimentos!$C$8:$C$37&lt;&gt;"")),Vencimentos!$C$8:$C$37),0)</f>
        <v>0</v>
      </c>
      <c r="D1486" s="10">
        <f>MAX(IF(AND(ISNUMBER(Formações!$C$8),A1486&gt;=Formações!$C$8),Formações!$B$8,0),IF(AND(ISNUMBER(Formações!$C$9),A1486&gt;=Formações!$C$9),Formações!$B$9,0),IF(AND(ISNUMBER(Formações!$C$10),A1486&gt;=Formações!$C$10),Formações!$B$10,0),IF(AND(ISNUMBER(Formações!$C$11),A1486&gt;=Formações!$C$11),Formações!$B$11,0),IF(AND(ISNUMBER(Formações!$C$12),A1486&gt;=Formações!$C$12),Formações!$B$12,0))</f>
        <v>0</v>
      </c>
      <c r="E1486">
        <v>31</v>
      </c>
      <c r="F1486" s="8">
        <f t="shared" si="23"/>
        <v>0</v>
      </c>
    </row>
    <row r="1487" spans="1:6">
      <c r="A1487" s="1">
        <v>46041</v>
      </c>
      <c r="B1487" s="16">
        <v>46023</v>
      </c>
      <c r="C1487" s="8">
        <f>IFERROR(LOOKUP(2,1/((Vencimentos!$B$8:$B$37&lt;=A1487)*(Vencimentos!$B$8:$B$37&lt;&gt;"")*(Vencimentos!$C$8:$C$37&lt;&gt;"")),Vencimentos!$C$8:$C$37),0)</f>
        <v>0</v>
      </c>
      <c r="D1487" s="10">
        <f>MAX(IF(AND(ISNUMBER(Formações!$C$8),A1487&gt;=Formações!$C$8),Formações!$B$8,0),IF(AND(ISNUMBER(Formações!$C$9),A1487&gt;=Formações!$C$9),Formações!$B$9,0),IF(AND(ISNUMBER(Formações!$C$10),A1487&gt;=Formações!$C$10),Formações!$B$10,0),IF(AND(ISNUMBER(Formações!$C$11),A1487&gt;=Formações!$C$11),Formações!$B$11,0),IF(AND(ISNUMBER(Formações!$C$12),A1487&gt;=Formações!$C$12),Formações!$B$12,0))</f>
        <v>0</v>
      </c>
      <c r="E1487">
        <v>31</v>
      </c>
      <c r="F1487" s="8">
        <f t="shared" si="23"/>
        <v>0</v>
      </c>
    </row>
    <row r="1488" spans="1:6">
      <c r="A1488" s="1">
        <v>46042</v>
      </c>
      <c r="B1488" s="16">
        <v>46023</v>
      </c>
      <c r="C1488" s="8">
        <f>IFERROR(LOOKUP(2,1/((Vencimentos!$B$8:$B$37&lt;=A1488)*(Vencimentos!$B$8:$B$37&lt;&gt;"")*(Vencimentos!$C$8:$C$37&lt;&gt;"")),Vencimentos!$C$8:$C$37),0)</f>
        <v>0</v>
      </c>
      <c r="D1488" s="10">
        <f>MAX(IF(AND(ISNUMBER(Formações!$C$8),A1488&gt;=Formações!$C$8),Formações!$B$8,0),IF(AND(ISNUMBER(Formações!$C$9),A1488&gt;=Formações!$C$9),Formações!$B$9,0),IF(AND(ISNUMBER(Formações!$C$10),A1488&gt;=Formações!$C$10),Formações!$B$10,0),IF(AND(ISNUMBER(Formações!$C$11),A1488&gt;=Formações!$C$11),Formações!$B$11,0),IF(AND(ISNUMBER(Formações!$C$12),A1488&gt;=Formações!$C$12),Formações!$B$12,0))</f>
        <v>0</v>
      </c>
      <c r="E1488">
        <v>31</v>
      </c>
      <c r="F1488" s="8">
        <f t="shared" si="23"/>
        <v>0</v>
      </c>
    </row>
    <row r="1489" spans="1:6">
      <c r="A1489" s="1">
        <v>46043</v>
      </c>
      <c r="B1489" s="16">
        <v>46023</v>
      </c>
      <c r="C1489" s="8">
        <f>IFERROR(LOOKUP(2,1/((Vencimentos!$B$8:$B$37&lt;=A1489)*(Vencimentos!$B$8:$B$37&lt;&gt;"")*(Vencimentos!$C$8:$C$37&lt;&gt;"")),Vencimentos!$C$8:$C$37),0)</f>
        <v>0</v>
      </c>
      <c r="D1489" s="10">
        <f>MAX(IF(AND(ISNUMBER(Formações!$C$8),A1489&gt;=Formações!$C$8),Formações!$B$8,0),IF(AND(ISNUMBER(Formações!$C$9),A1489&gt;=Formações!$C$9),Formações!$B$9,0),IF(AND(ISNUMBER(Formações!$C$10),A1489&gt;=Formações!$C$10),Formações!$B$10,0),IF(AND(ISNUMBER(Formações!$C$11),A1489&gt;=Formações!$C$11),Formações!$B$11,0),IF(AND(ISNUMBER(Formações!$C$12),A1489&gt;=Formações!$C$12),Formações!$B$12,0))</f>
        <v>0</v>
      </c>
      <c r="E1489">
        <v>31</v>
      </c>
      <c r="F1489" s="8">
        <f t="shared" si="23"/>
        <v>0</v>
      </c>
    </row>
    <row r="1490" spans="1:6">
      <c r="A1490" s="1">
        <v>46044</v>
      </c>
      <c r="B1490" s="16">
        <v>46023</v>
      </c>
      <c r="C1490" s="8">
        <f>IFERROR(LOOKUP(2,1/((Vencimentos!$B$8:$B$37&lt;=A1490)*(Vencimentos!$B$8:$B$37&lt;&gt;"")*(Vencimentos!$C$8:$C$37&lt;&gt;"")),Vencimentos!$C$8:$C$37),0)</f>
        <v>0</v>
      </c>
      <c r="D1490" s="10">
        <f>MAX(IF(AND(ISNUMBER(Formações!$C$8),A1490&gt;=Formações!$C$8),Formações!$B$8,0),IF(AND(ISNUMBER(Formações!$C$9),A1490&gt;=Formações!$C$9),Formações!$B$9,0),IF(AND(ISNUMBER(Formações!$C$10),A1490&gt;=Formações!$C$10),Formações!$B$10,0),IF(AND(ISNUMBER(Formações!$C$11),A1490&gt;=Formações!$C$11),Formações!$B$11,0),IF(AND(ISNUMBER(Formações!$C$12),A1490&gt;=Formações!$C$12),Formações!$B$12,0))</f>
        <v>0</v>
      </c>
      <c r="E1490">
        <v>31</v>
      </c>
      <c r="F1490" s="8">
        <f t="shared" si="23"/>
        <v>0</v>
      </c>
    </row>
    <row r="1491" spans="1:6">
      <c r="A1491" s="1">
        <v>46045</v>
      </c>
      <c r="B1491" s="16">
        <v>46023</v>
      </c>
      <c r="C1491" s="8">
        <f>IFERROR(LOOKUP(2,1/((Vencimentos!$B$8:$B$37&lt;=A1491)*(Vencimentos!$B$8:$B$37&lt;&gt;"")*(Vencimentos!$C$8:$C$37&lt;&gt;"")),Vencimentos!$C$8:$C$37),0)</f>
        <v>0</v>
      </c>
      <c r="D1491" s="10">
        <f>MAX(IF(AND(ISNUMBER(Formações!$C$8),A1491&gt;=Formações!$C$8),Formações!$B$8,0),IF(AND(ISNUMBER(Formações!$C$9),A1491&gt;=Formações!$C$9),Formações!$B$9,0),IF(AND(ISNUMBER(Formações!$C$10),A1491&gt;=Formações!$C$10),Formações!$B$10,0),IF(AND(ISNUMBER(Formações!$C$11),A1491&gt;=Formações!$C$11),Formações!$B$11,0),IF(AND(ISNUMBER(Formações!$C$12),A1491&gt;=Formações!$C$12),Formações!$B$12,0))</f>
        <v>0</v>
      </c>
      <c r="E1491">
        <v>31</v>
      </c>
      <c r="F1491" s="8">
        <f t="shared" si="23"/>
        <v>0</v>
      </c>
    </row>
    <row r="1492" spans="1:6">
      <c r="A1492" s="1">
        <v>46046</v>
      </c>
      <c r="B1492" s="16">
        <v>46023</v>
      </c>
      <c r="C1492" s="8">
        <f>IFERROR(LOOKUP(2,1/((Vencimentos!$B$8:$B$37&lt;=A1492)*(Vencimentos!$B$8:$B$37&lt;&gt;"")*(Vencimentos!$C$8:$C$37&lt;&gt;"")),Vencimentos!$C$8:$C$37),0)</f>
        <v>0</v>
      </c>
      <c r="D1492" s="10">
        <f>MAX(IF(AND(ISNUMBER(Formações!$C$8),A1492&gt;=Formações!$C$8),Formações!$B$8,0),IF(AND(ISNUMBER(Formações!$C$9),A1492&gt;=Formações!$C$9),Formações!$B$9,0),IF(AND(ISNUMBER(Formações!$C$10),A1492&gt;=Formações!$C$10),Formações!$B$10,0),IF(AND(ISNUMBER(Formações!$C$11),A1492&gt;=Formações!$C$11),Formações!$B$11,0),IF(AND(ISNUMBER(Formações!$C$12),A1492&gt;=Formações!$C$12),Formações!$B$12,0))</f>
        <v>0</v>
      </c>
      <c r="E1492">
        <v>31</v>
      </c>
      <c r="F1492" s="8">
        <f t="shared" si="23"/>
        <v>0</v>
      </c>
    </row>
    <row r="1493" spans="1:6">
      <c r="A1493" s="1">
        <v>46047</v>
      </c>
      <c r="B1493" s="16">
        <v>46023</v>
      </c>
      <c r="C1493" s="8">
        <f>IFERROR(LOOKUP(2,1/((Vencimentos!$B$8:$B$37&lt;=A1493)*(Vencimentos!$B$8:$B$37&lt;&gt;"")*(Vencimentos!$C$8:$C$37&lt;&gt;"")),Vencimentos!$C$8:$C$37),0)</f>
        <v>0</v>
      </c>
      <c r="D1493" s="10">
        <f>MAX(IF(AND(ISNUMBER(Formações!$C$8),A1493&gt;=Formações!$C$8),Formações!$B$8,0),IF(AND(ISNUMBER(Formações!$C$9),A1493&gt;=Formações!$C$9),Formações!$B$9,0),IF(AND(ISNUMBER(Formações!$C$10),A1493&gt;=Formações!$C$10),Formações!$B$10,0),IF(AND(ISNUMBER(Formações!$C$11),A1493&gt;=Formações!$C$11),Formações!$B$11,0),IF(AND(ISNUMBER(Formações!$C$12),A1493&gt;=Formações!$C$12),Formações!$B$12,0))</f>
        <v>0</v>
      </c>
      <c r="E1493">
        <v>31</v>
      </c>
      <c r="F1493" s="8">
        <f t="shared" si="23"/>
        <v>0</v>
      </c>
    </row>
    <row r="1494" spans="1:6">
      <c r="A1494" s="1">
        <v>46048</v>
      </c>
      <c r="B1494" s="16">
        <v>46023</v>
      </c>
      <c r="C1494" s="8">
        <f>IFERROR(LOOKUP(2,1/((Vencimentos!$B$8:$B$37&lt;=A1494)*(Vencimentos!$B$8:$B$37&lt;&gt;"")*(Vencimentos!$C$8:$C$37&lt;&gt;"")),Vencimentos!$C$8:$C$37),0)</f>
        <v>0</v>
      </c>
      <c r="D1494" s="10">
        <f>MAX(IF(AND(ISNUMBER(Formações!$C$8),A1494&gt;=Formações!$C$8),Formações!$B$8,0),IF(AND(ISNUMBER(Formações!$C$9),A1494&gt;=Formações!$C$9),Formações!$B$9,0),IF(AND(ISNUMBER(Formações!$C$10),A1494&gt;=Formações!$C$10),Formações!$B$10,0),IF(AND(ISNUMBER(Formações!$C$11),A1494&gt;=Formações!$C$11),Formações!$B$11,0),IF(AND(ISNUMBER(Formações!$C$12),A1494&gt;=Formações!$C$12),Formações!$B$12,0))</f>
        <v>0</v>
      </c>
      <c r="E1494">
        <v>31</v>
      </c>
      <c r="F1494" s="8">
        <f t="shared" si="23"/>
        <v>0</v>
      </c>
    </row>
    <row r="1495" spans="1:6">
      <c r="A1495" s="1">
        <v>46049</v>
      </c>
      <c r="B1495" s="16">
        <v>46023</v>
      </c>
      <c r="C1495" s="8">
        <f>IFERROR(LOOKUP(2,1/((Vencimentos!$B$8:$B$37&lt;=A1495)*(Vencimentos!$B$8:$B$37&lt;&gt;"")*(Vencimentos!$C$8:$C$37&lt;&gt;"")),Vencimentos!$C$8:$C$37),0)</f>
        <v>0</v>
      </c>
      <c r="D1495" s="10">
        <f>MAX(IF(AND(ISNUMBER(Formações!$C$8),A1495&gt;=Formações!$C$8),Formações!$B$8,0),IF(AND(ISNUMBER(Formações!$C$9),A1495&gt;=Formações!$C$9),Formações!$B$9,0),IF(AND(ISNUMBER(Formações!$C$10),A1495&gt;=Formações!$C$10),Formações!$B$10,0),IF(AND(ISNUMBER(Formações!$C$11),A1495&gt;=Formações!$C$11),Formações!$B$11,0),IF(AND(ISNUMBER(Formações!$C$12),A1495&gt;=Formações!$C$12),Formações!$B$12,0))</f>
        <v>0</v>
      </c>
      <c r="E1495">
        <v>31</v>
      </c>
      <c r="F1495" s="8">
        <f t="shared" si="23"/>
        <v>0</v>
      </c>
    </row>
    <row r="1496" spans="1:6">
      <c r="A1496" s="1">
        <v>46050</v>
      </c>
      <c r="B1496" s="16">
        <v>46023</v>
      </c>
      <c r="C1496" s="8">
        <f>IFERROR(LOOKUP(2,1/((Vencimentos!$B$8:$B$37&lt;=A1496)*(Vencimentos!$B$8:$B$37&lt;&gt;"")*(Vencimentos!$C$8:$C$37&lt;&gt;"")),Vencimentos!$C$8:$C$37),0)</f>
        <v>0</v>
      </c>
      <c r="D1496" s="10">
        <f>MAX(IF(AND(ISNUMBER(Formações!$C$8),A1496&gt;=Formações!$C$8),Formações!$B$8,0),IF(AND(ISNUMBER(Formações!$C$9),A1496&gt;=Formações!$C$9),Formações!$B$9,0),IF(AND(ISNUMBER(Formações!$C$10),A1496&gt;=Formações!$C$10),Formações!$B$10,0),IF(AND(ISNUMBER(Formações!$C$11),A1496&gt;=Formações!$C$11),Formações!$B$11,0),IF(AND(ISNUMBER(Formações!$C$12),A1496&gt;=Formações!$C$12),Formações!$B$12,0))</f>
        <v>0</v>
      </c>
      <c r="E1496">
        <v>31</v>
      </c>
      <c r="F1496" s="8">
        <f t="shared" si="23"/>
        <v>0</v>
      </c>
    </row>
    <row r="1497" spans="1:6">
      <c r="A1497" s="1">
        <v>46051</v>
      </c>
      <c r="B1497" s="16">
        <v>46023</v>
      </c>
      <c r="C1497" s="8">
        <f>IFERROR(LOOKUP(2,1/((Vencimentos!$B$8:$B$37&lt;=A1497)*(Vencimentos!$B$8:$B$37&lt;&gt;"")*(Vencimentos!$C$8:$C$37&lt;&gt;"")),Vencimentos!$C$8:$C$37),0)</f>
        <v>0</v>
      </c>
      <c r="D1497" s="10">
        <f>MAX(IF(AND(ISNUMBER(Formações!$C$8),A1497&gt;=Formações!$C$8),Formações!$B$8,0),IF(AND(ISNUMBER(Formações!$C$9),A1497&gt;=Formações!$C$9),Formações!$B$9,0),IF(AND(ISNUMBER(Formações!$C$10),A1497&gt;=Formações!$C$10),Formações!$B$10,0),IF(AND(ISNUMBER(Formações!$C$11),A1497&gt;=Formações!$C$11),Formações!$B$11,0),IF(AND(ISNUMBER(Formações!$C$12),A1497&gt;=Formações!$C$12),Formações!$B$12,0))</f>
        <v>0</v>
      </c>
      <c r="E1497">
        <v>31</v>
      </c>
      <c r="F1497" s="8">
        <f t="shared" si="23"/>
        <v>0</v>
      </c>
    </row>
    <row r="1498" spans="1:6">
      <c r="A1498" s="1">
        <v>46052</v>
      </c>
      <c r="B1498" s="16">
        <v>46023</v>
      </c>
      <c r="C1498" s="8">
        <f>IFERROR(LOOKUP(2,1/((Vencimentos!$B$8:$B$37&lt;=A1498)*(Vencimentos!$B$8:$B$37&lt;&gt;"")*(Vencimentos!$C$8:$C$37&lt;&gt;"")),Vencimentos!$C$8:$C$37),0)</f>
        <v>0</v>
      </c>
      <c r="D1498" s="10">
        <f>MAX(IF(AND(ISNUMBER(Formações!$C$8),A1498&gt;=Formações!$C$8),Formações!$B$8,0),IF(AND(ISNUMBER(Formações!$C$9),A1498&gt;=Formações!$C$9),Formações!$B$9,0),IF(AND(ISNUMBER(Formações!$C$10),A1498&gt;=Formações!$C$10),Formações!$B$10,0),IF(AND(ISNUMBER(Formações!$C$11),A1498&gt;=Formações!$C$11),Formações!$B$11,0),IF(AND(ISNUMBER(Formações!$C$12),A1498&gt;=Formações!$C$12),Formações!$B$12,0))</f>
        <v>0</v>
      </c>
      <c r="E1498">
        <v>31</v>
      </c>
      <c r="F1498" s="8">
        <f t="shared" si="23"/>
        <v>0</v>
      </c>
    </row>
    <row r="1499" spans="1:6">
      <c r="A1499" s="1">
        <v>46053</v>
      </c>
      <c r="B1499" s="16">
        <v>46023</v>
      </c>
      <c r="C1499" s="8">
        <f>IFERROR(LOOKUP(2,1/((Vencimentos!$B$8:$B$37&lt;=A1499)*(Vencimentos!$B$8:$B$37&lt;&gt;"")*(Vencimentos!$C$8:$C$37&lt;&gt;"")),Vencimentos!$C$8:$C$37),0)</f>
        <v>0</v>
      </c>
      <c r="D1499" s="10">
        <f>MAX(IF(AND(ISNUMBER(Formações!$C$8),A1499&gt;=Formações!$C$8),Formações!$B$8,0),IF(AND(ISNUMBER(Formações!$C$9),A1499&gt;=Formações!$C$9),Formações!$B$9,0),IF(AND(ISNUMBER(Formações!$C$10),A1499&gt;=Formações!$C$10),Formações!$B$10,0),IF(AND(ISNUMBER(Formações!$C$11),A1499&gt;=Formações!$C$11),Formações!$B$11,0),IF(AND(ISNUMBER(Formações!$C$12),A1499&gt;=Formações!$C$12),Formações!$B$12,0))</f>
        <v>0</v>
      </c>
      <c r="E1499">
        <v>31</v>
      </c>
      <c r="F1499" s="8">
        <f t="shared" si="23"/>
        <v>0</v>
      </c>
    </row>
    <row r="1500" spans="1:6">
      <c r="A1500" s="1">
        <v>46054</v>
      </c>
      <c r="B1500" s="16">
        <v>46054</v>
      </c>
      <c r="C1500" s="8">
        <f>IFERROR(LOOKUP(2,1/((Vencimentos!$B$8:$B$37&lt;=A1500)*(Vencimentos!$B$8:$B$37&lt;&gt;"")*(Vencimentos!$C$8:$C$37&lt;&gt;"")),Vencimentos!$C$8:$C$37),0)</f>
        <v>0</v>
      </c>
      <c r="D1500" s="10">
        <f>MAX(IF(AND(ISNUMBER(Formações!$C$8),A1500&gt;=Formações!$C$8),Formações!$B$8,0),IF(AND(ISNUMBER(Formações!$C$9),A1500&gt;=Formações!$C$9),Formações!$B$9,0),IF(AND(ISNUMBER(Formações!$C$10),A1500&gt;=Formações!$C$10),Formações!$B$10,0),IF(AND(ISNUMBER(Formações!$C$11),A1500&gt;=Formações!$C$11),Formações!$B$11,0),IF(AND(ISNUMBER(Formações!$C$12),A1500&gt;=Formações!$C$12),Formações!$B$12,0))</f>
        <v>0</v>
      </c>
      <c r="E1500">
        <v>28</v>
      </c>
      <c r="F1500" s="8">
        <f t="shared" si="23"/>
        <v>0</v>
      </c>
    </row>
    <row r="1501" spans="1:6">
      <c r="A1501" s="1">
        <v>46055</v>
      </c>
      <c r="B1501" s="16">
        <v>46054</v>
      </c>
      <c r="C1501" s="8">
        <f>IFERROR(LOOKUP(2,1/((Vencimentos!$B$8:$B$37&lt;=A1501)*(Vencimentos!$B$8:$B$37&lt;&gt;"")*(Vencimentos!$C$8:$C$37&lt;&gt;"")),Vencimentos!$C$8:$C$37),0)</f>
        <v>0</v>
      </c>
      <c r="D1501" s="10">
        <f>MAX(IF(AND(ISNUMBER(Formações!$C$8),A1501&gt;=Formações!$C$8),Formações!$B$8,0),IF(AND(ISNUMBER(Formações!$C$9),A1501&gt;=Formações!$C$9),Formações!$B$9,0),IF(AND(ISNUMBER(Formações!$C$10),A1501&gt;=Formações!$C$10),Formações!$B$10,0),IF(AND(ISNUMBER(Formações!$C$11),A1501&gt;=Formações!$C$11),Formações!$B$11,0),IF(AND(ISNUMBER(Formações!$C$12),A1501&gt;=Formações!$C$12),Formações!$B$12,0))</f>
        <v>0</v>
      </c>
      <c r="E1501">
        <v>28</v>
      </c>
      <c r="F1501" s="8">
        <f t="shared" si="23"/>
        <v>0</v>
      </c>
    </row>
    <row r="1502" spans="1:6">
      <c r="A1502" s="1">
        <v>46056</v>
      </c>
      <c r="B1502" s="16">
        <v>46054</v>
      </c>
      <c r="C1502" s="8">
        <f>IFERROR(LOOKUP(2,1/((Vencimentos!$B$8:$B$37&lt;=A1502)*(Vencimentos!$B$8:$B$37&lt;&gt;"")*(Vencimentos!$C$8:$C$37&lt;&gt;"")),Vencimentos!$C$8:$C$37),0)</f>
        <v>0</v>
      </c>
      <c r="D1502" s="10">
        <f>MAX(IF(AND(ISNUMBER(Formações!$C$8),A1502&gt;=Formações!$C$8),Formações!$B$8,0),IF(AND(ISNUMBER(Formações!$C$9),A1502&gt;=Formações!$C$9),Formações!$B$9,0),IF(AND(ISNUMBER(Formações!$C$10),A1502&gt;=Formações!$C$10),Formações!$B$10,0),IF(AND(ISNUMBER(Formações!$C$11),A1502&gt;=Formações!$C$11),Formações!$B$11,0),IF(AND(ISNUMBER(Formações!$C$12),A1502&gt;=Formações!$C$12),Formações!$B$12,0))</f>
        <v>0</v>
      </c>
      <c r="E1502">
        <v>28</v>
      </c>
      <c r="F1502" s="8">
        <f t="shared" si="23"/>
        <v>0</v>
      </c>
    </row>
    <row r="1503" spans="1:6">
      <c r="A1503" s="1">
        <v>46057</v>
      </c>
      <c r="B1503" s="16">
        <v>46054</v>
      </c>
      <c r="C1503" s="8">
        <f>IFERROR(LOOKUP(2,1/((Vencimentos!$B$8:$B$37&lt;=A1503)*(Vencimentos!$B$8:$B$37&lt;&gt;"")*(Vencimentos!$C$8:$C$37&lt;&gt;"")),Vencimentos!$C$8:$C$37),0)</f>
        <v>0</v>
      </c>
      <c r="D1503" s="10">
        <f>MAX(IF(AND(ISNUMBER(Formações!$C$8),A1503&gt;=Formações!$C$8),Formações!$B$8,0),IF(AND(ISNUMBER(Formações!$C$9),A1503&gt;=Formações!$C$9),Formações!$B$9,0),IF(AND(ISNUMBER(Formações!$C$10),A1503&gt;=Formações!$C$10),Formações!$B$10,0),IF(AND(ISNUMBER(Formações!$C$11),A1503&gt;=Formações!$C$11),Formações!$B$11,0),IF(AND(ISNUMBER(Formações!$C$12),A1503&gt;=Formações!$C$12),Formações!$B$12,0))</f>
        <v>0</v>
      </c>
      <c r="E1503">
        <v>28</v>
      </c>
      <c r="F1503" s="8">
        <f t="shared" si="23"/>
        <v>0</v>
      </c>
    </row>
    <row r="1504" spans="1:6">
      <c r="A1504" s="1">
        <v>46058</v>
      </c>
      <c r="B1504" s="16">
        <v>46054</v>
      </c>
      <c r="C1504" s="8">
        <f>IFERROR(LOOKUP(2,1/((Vencimentos!$B$8:$B$37&lt;=A1504)*(Vencimentos!$B$8:$B$37&lt;&gt;"")*(Vencimentos!$C$8:$C$37&lt;&gt;"")),Vencimentos!$C$8:$C$37),0)</f>
        <v>0</v>
      </c>
      <c r="D1504" s="10">
        <f>MAX(IF(AND(ISNUMBER(Formações!$C$8),A1504&gt;=Formações!$C$8),Formações!$B$8,0),IF(AND(ISNUMBER(Formações!$C$9),A1504&gt;=Formações!$C$9),Formações!$B$9,0),IF(AND(ISNUMBER(Formações!$C$10),A1504&gt;=Formações!$C$10),Formações!$B$10,0),IF(AND(ISNUMBER(Formações!$C$11),A1504&gt;=Formações!$C$11),Formações!$B$11,0),IF(AND(ISNUMBER(Formações!$C$12),A1504&gt;=Formações!$C$12),Formações!$B$12,0))</f>
        <v>0</v>
      </c>
      <c r="E1504">
        <v>28</v>
      </c>
      <c r="F1504" s="8">
        <f t="shared" si="23"/>
        <v>0</v>
      </c>
    </row>
    <row r="1505" spans="1:6">
      <c r="A1505" s="1">
        <v>46059</v>
      </c>
      <c r="B1505" s="16">
        <v>46054</v>
      </c>
      <c r="C1505" s="8">
        <f>IFERROR(LOOKUP(2,1/((Vencimentos!$B$8:$B$37&lt;=A1505)*(Vencimentos!$B$8:$B$37&lt;&gt;"")*(Vencimentos!$C$8:$C$37&lt;&gt;"")),Vencimentos!$C$8:$C$37),0)</f>
        <v>0</v>
      </c>
      <c r="D1505" s="10">
        <f>MAX(IF(AND(ISNUMBER(Formações!$C$8),A1505&gt;=Formações!$C$8),Formações!$B$8,0),IF(AND(ISNUMBER(Formações!$C$9),A1505&gt;=Formações!$C$9),Formações!$B$9,0),IF(AND(ISNUMBER(Formações!$C$10),A1505&gt;=Formações!$C$10),Formações!$B$10,0),IF(AND(ISNUMBER(Formações!$C$11),A1505&gt;=Formações!$C$11),Formações!$B$11,0),IF(AND(ISNUMBER(Formações!$C$12),A1505&gt;=Formações!$C$12),Formações!$B$12,0))</f>
        <v>0</v>
      </c>
      <c r="E1505">
        <v>28</v>
      </c>
      <c r="F1505" s="8">
        <f t="shared" si="23"/>
        <v>0</v>
      </c>
    </row>
    <row r="1506" spans="1:6">
      <c r="A1506" s="1">
        <v>46060</v>
      </c>
      <c r="B1506" s="16">
        <v>46054</v>
      </c>
      <c r="C1506" s="8">
        <f>IFERROR(LOOKUP(2,1/((Vencimentos!$B$8:$B$37&lt;=A1506)*(Vencimentos!$B$8:$B$37&lt;&gt;"")*(Vencimentos!$C$8:$C$37&lt;&gt;"")),Vencimentos!$C$8:$C$37),0)</f>
        <v>0</v>
      </c>
      <c r="D1506" s="10">
        <f>MAX(IF(AND(ISNUMBER(Formações!$C$8),A1506&gt;=Formações!$C$8),Formações!$B$8,0),IF(AND(ISNUMBER(Formações!$C$9),A1506&gt;=Formações!$C$9),Formações!$B$9,0),IF(AND(ISNUMBER(Formações!$C$10),A1506&gt;=Formações!$C$10),Formações!$B$10,0),IF(AND(ISNUMBER(Formações!$C$11),A1506&gt;=Formações!$C$11),Formações!$B$11,0),IF(AND(ISNUMBER(Formações!$C$12),A1506&gt;=Formações!$C$12),Formações!$B$12,0))</f>
        <v>0</v>
      </c>
      <c r="E1506">
        <v>28</v>
      </c>
      <c r="F1506" s="8">
        <f t="shared" si="23"/>
        <v>0</v>
      </c>
    </row>
    <row r="1507" spans="1:6">
      <c r="A1507" s="1">
        <v>46061</v>
      </c>
      <c r="B1507" s="16">
        <v>46054</v>
      </c>
      <c r="C1507" s="8">
        <f>IFERROR(LOOKUP(2,1/((Vencimentos!$B$8:$B$37&lt;=A1507)*(Vencimentos!$B$8:$B$37&lt;&gt;"")*(Vencimentos!$C$8:$C$37&lt;&gt;"")),Vencimentos!$C$8:$C$37),0)</f>
        <v>0</v>
      </c>
      <c r="D1507" s="10">
        <f>MAX(IF(AND(ISNUMBER(Formações!$C$8),A1507&gt;=Formações!$C$8),Formações!$B$8,0),IF(AND(ISNUMBER(Formações!$C$9),A1507&gt;=Formações!$C$9),Formações!$B$9,0),IF(AND(ISNUMBER(Formações!$C$10),A1507&gt;=Formações!$C$10),Formações!$B$10,0),IF(AND(ISNUMBER(Formações!$C$11),A1507&gt;=Formações!$C$11),Formações!$B$11,0),IF(AND(ISNUMBER(Formações!$C$12),A1507&gt;=Formações!$C$12),Formações!$B$12,0))</f>
        <v>0</v>
      </c>
      <c r="E1507">
        <v>28</v>
      </c>
      <c r="F1507" s="8">
        <f t="shared" si="23"/>
        <v>0</v>
      </c>
    </row>
    <row r="1508" spans="1:6">
      <c r="A1508" s="1">
        <v>46062</v>
      </c>
      <c r="B1508" s="16">
        <v>46054</v>
      </c>
      <c r="C1508" s="8">
        <f>IFERROR(LOOKUP(2,1/((Vencimentos!$B$8:$B$37&lt;=A1508)*(Vencimentos!$B$8:$B$37&lt;&gt;"")*(Vencimentos!$C$8:$C$37&lt;&gt;"")),Vencimentos!$C$8:$C$37),0)</f>
        <v>0</v>
      </c>
      <c r="D1508" s="10">
        <f>MAX(IF(AND(ISNUMBER(Formações!$C$8),A1508&gt;=Formações!$C$8),Formações!$B$8,0),IF(AND(ISNUMBER(Formações!$C$9),A1508&gt;=Formações!$C$9),Formações!$B$9,0),IF(AND(ISNUMBER(Formações!$C$10),A1508&gt;=Formações!$C$10),Formações!$B$10,0),IF(AND(ISNUMBER(Formações!$C$11),A1508&gt;=Formações!$C$11),Formações!$B$11,0),IF(AND(ISNUMBER(Formações!$C$12),A1508&gt;=Formações!$C$12),Formações!$B$12,0))</f>
        <v>0</v>
      </c>
      <c r="E1508">
        <v>28</v>
      </c>
      <c r="F1508" s="8">
        <f t="shared" si="23"/>
        <v>0</v>
      </c>
    </row>
    <row r="1509" spans="1:6">
      <c r="A1509" s="1">
        <v>46063</v>
      </c>
      <c r="B1509" s="16">
        <v>46054</v>
      </c>
      <c r="C1509" s="8">
        <f>IFERROR(LOOKUP(2,1/((Vencimentos!$B$8:$B$37&lt;=A1509)*(Vencimentos!$B$8:$B$37&lt;&gt;"")*(Vencimentos!$C$8:$C$37&lt;&gt;"")),Vencimentos!$C$8:$C$37),0)</f>
        <v>0</v>
      </c>
      <c r="D1509" s="10">
        <f>MAX(IF(AND(ISNUMBER(Formações!$C$8),A1509&gt;=Formações!$C$8),Formações!$B$8,0),IF(AND(ISNUMBER(Formações!$C$9),A1509&gt;=Formações!$C$9),Formações!$B$9,0),IF(AND(ISNUMBER(Formações!$C$10),A1509&gt;=Formações!$C$10),Formações!$B$10,0),IF(AND(ISNUMBER(Formações!$C$11),A1509&gt;=Formações!$C$11),Formações!$B$11,0),IF(AND(ISNUMBER(Formações!$C$12),A1509&gt;=Formações!$C$12),Formações!$B$12,0))</f>
        <v>0</v>
      </c>
      <c r="E1509">
        <v>28</v>
      </c>
      <c r="F1509" s="8">
        <f t="shared" si="23"/>
        <v>0</v>
      </c>
    </row>
    <row r="1510" spans="1:6">
      <c r="A1510" s="1">
        <v>46064</v>
      </c>
      <c r="B1510" s="16">
        <v>46054</v>
      </c>
      <c r="C1510" s="8">
        <f>IFERROR(LOOKUP(2,1/((Vencimentos!$B$8:$B$37&lt;=A1510)*(Vencimentos!$B$8:$B$37&lt;&gt;"")*(Vencimentos!$C$8:$C$37&lt;&gt;"")),Vencimentos!$C$8:$C$37),0)</f>
        <v>0</v>
      </c>
      <c r="D1510" s="10">
        <f>MAX(IF(AND(ISNUMBER(Formações!$C$8),A1510&gt;=Formações!$C$8),Formações!$B$8,0),IF(AND(ISNUMBER(Formações!$C$9),A1510&gt;=Formações!$C$9),Formações!$B$9,0),IF(AND(ISNUMBER(Formações!$C$10),A1510&gt;=Formações!$C$10),Formações!$B$10,0),IF(AND(ISNUMBER(Formações!$C$11),A1510&gt;=Formações!$C$11),Formações!$B$11,0),IF(AND(ISNUMBER(Formações!$C$12),A1510&gt;=Formações!$C$12),Formações!$B$12,0))</f>
        <v>0</v>
      </c>
      <c r="E1510">
        <v>28</v>
      </c>
      <c r="F1510" s="8">
        <f t="shared" si="23"/>
        <v>0</v>
      </c>
    </row>
    <row r="1511" spans="1:6">
      <c r="A1511" s="1">
        <v>46065</v>
      </c>
      <c r="B1511" s="16">
        <v>46054</v>
      </c>
      <c r="C1511" s="8">
        <f>IFERROR(LOOKUP(2,1/((Vencimentos!$B$8:$B$37&lt;=A1511)*(Vencimentos!$B$8:$B$37&lt;&gt;"")*(Vencimentos!$C$8:$C$37&lt;&gt;"")),Vencimentos!$C$8:$C$37),0)</f>
        <v>0</v>
      </c>
      <c r="D1511" s="10">
        <f>MAX(IF(AND(ISNUMBER(Formações!$C$8),A1511&gt;=Formações!$C$8),Formações!$B$8,0),IF(AND(ISNUMBER(Formações!$C$9),A1511&gt;=Formações!$C$9),Formações!$B$9,0),IF(AND(ISNUMBER(Formações!$C$10),A1511&gt;=Formações!$C$10),Formações!$B$10,0),IF(AND(ISNUMBER(Formações!$C$11),A1511&gt;=Formações!$C$11),Formações!$B$11,0),IF(AND(ISNUMBER(Formações!$C$12),A1511&gt;=Formações!$C$12),Formações!$B$12,0))</f>
        <v>0</v>
      </c>
      <c r="E1511">
        <v>28</v>
      </c>
      <c r="F1511" s="8">
        <f t="shared" si="23"/>
        <v>0</v>
      </c>
    </row>
    <row r="1512" spans="1:6">
      <c r="A1512" s="1">
        <v>46066</v>
      </c>
      <c r="B1512" s="16">
        <v>46054</v>
      </c>
      <c r="C1512" s="8">
        <f>IFERROR(LOOKUP(2,1/((Vencimentos!$B$8:$B$37&lt;=A1512)*(Vencimentos!$B$8:$B$37&lt;&gt;"")*(Vencimentos!$C$8:$C$37&lt;&gt;"")),Vencimentos!$C$8:$C$37),0)</f>
        <v>0</v>
      </c>
      <c r="D1512" s="10">
        <f>MAX(IF(AND(ISNUMBER(Formações!$C$8),A1512&gt;=Formações!$C$8),Formações!$B$8,0),IF(AND(ISNUMBER(Formações!$C$9),A1512&gt;=Formações!$C$9),Formações!$B$9,0),IF(AND(ISNUMBER(Formações!$C$10),A1512&gt;=Formações!$C$10),Formações!$B$10,0),IF(AND(ISNUMBER(Formações!$C$11),A1512&gt;=Formações!$C$11),Formações!$B$11,0),IF(AND(ISNUMBER(Formações!$C$12),A1512&gt;=Formações!$C$12),Formações!$B$12,0))</f>
        <v>0</v>
      </c>
      <c r="E1512">
        <v>28</v>
      </c>
      <c r="F1512" s="8">
        <f t="shared" si="23"/>
        <v>0</v>
      </c>
    </row>
    <row r="1513" spans="1:6">
      <c r="A1513" s="1">
        <v>46067</v>
      </c>
      <c r="B1513" s="16">
        <v>46054</v>
      </c>
      <c r="C1513" s="8">
        <f>IFERROR(LOOKUP(2,1/((Vencimentos!$B$8:$B$37&lt;=A1513)*(Vencimentos!$B$8:$B$37&lt;&gt;"")*(Vencimentos!$C$8:$C$37&lt;&gt;"")),Vencimentos!$C$8:$C$37),0)</f>
        <v>0</v>
      </c>
      <c r="D1513" s="10">
        <f>MAX(IF(AND(ISNUMBER(Formações!$C$8),A1513&gt;=Formações!$C$8),Formações!$B$8,0),IF(AND(ISNUMBER(Formações!$C$9),A1513&gt;=Formações!$C$9),Formações!$B$9,0),IF(AND(ISNUMBER(Formações!$C$10),A1513&gt;=Formações!$C$10),Formações!$B$10,0),IF(AND(ISNUMBER(Formações!$C$11),A1513&gt;=Formações!$C$11),Formações!$B$11,0),IF(AND(ISNUMBER(Formações!$C$12),A1513&gt;=Formações!$C$12),Formações!$B$12,0))</f>
        <v>0</v>
      </c>
      <c r="E1513">
        <v>28</v>
      </c>
      <c r="F1513" s="8">
        <f t="shared" si="23"/>
        <v>0</v>
      </c>
    </row>
    <row r="1514" spans="1:6">
      <c r="A1514" s="1">
        <v>46068</v>
      </c>
      <c r="B1514" s="16">
        <v>46054</v>
      </c>
      <c r="C1514" s="8">
        <f>IFERROR(LOOKUP(2,1/((Vencimentos!$B$8:$B$37&lt;=A1514)*(Vencimentos!$B$8:$B$37&lt;&gt;"")*(Vencimentos!$C$8:$C$37&lt;&gt;"")),Vencimentos!$C$8:$C$37),0)</f>
        <v>0</v>
      </c>
      <c r="D1514" s="10">
        <f>MAX(IF(AND(ISNUMBER(Formações!$C$8),A1514&gt;=Formações!$C$8),Formações!$B$8,0),IF(AND(ISNUMBER(Formações!$C$9),A1514&gt;=Formações!$C$9),Formações!$B$9,0),IF(AND(ISNUMBER(Formações!$C$10),A1514&gt;=Formações!$C$10),Formações!$B$10,0),IF(AND(ISNUMBER(Formações!$C$11),A1514&gt;=Formações!$C$11),Formações!$B$11,0),IF(AND(ISNUMBER(Formações!$C$12),A1514&gt;=Formações!$C$12),Formações!$B$12,0))</f>
        <v>0</v>
      </c>
      <c r="E1514">
        <v>28</v>
      </c>
      <c r="F1514" s="8">
        <f t="shared" si="23"/>
        <v>0</v>
      </c>
    </row>
    <row r="1515" spans="1:6">
      <c r="A1515" s="1">
        <v>46069</v>
      </c>
      <c r="B1515" s="16">
        <v>46054</v>
      </c>
      <c r="C1515" s="8">
        <f>IFERROR(LOOKUP(2,1/((Vencimentos!$B$8:$B$37&lt;=A1515)*(Vencimentos!$B$8:$B$37&lt;&gt;"")*(Vencimentos!$C$8:$C$37&lt;&gt;"")),Vencimentos!$C$8:$C$37),0)</f>
        <v>0</v>
      </c>
      <c r="D1515" s="10">
        <f>MAX(IF(AND(ISNUMBER(Formações!$C$8),A1515&gt;=Formações!$C$8),Formações!$B$8,0),IF(AND(ISNUMBER(Formações!$C$9),A1515&gt;=Formações!$C$9),Formações!$B$9,0),IF(AND(ISNUMBER(Formações!$C$10),A1515&gt;=Formações!$C$10),Formações!$B$10,0),IF(AND(ISNUMBER(Formações!$C$11),A1515&gt;=Formações!$C$11),Formações!$B$11,0),IF(AND(ISNUMBER(Formações!$C$12),A1515&gt;=Formações!$C$12),Formações!$B$12,0))</f>
        <v>0</v>
      </c>
      <c r="E1515">
        <v>28</v>
      </c>
      <c r="F1515" s="8">
        <f t="shared" si="23"/>
        <v>0</v>
      </c>
    </row>
    <row r="1516" spans="1:6">
      <c r="A1516" s="1">
        <v>46070</v>
      </c>
      <c r="B1516" s="16">
        <v>46054</v>
      </c>
      <c r="C1516" s="8">
        <f>IFERROR(LOOKUP(2,1/((Vencimentos!$B$8:$B$37&lt;=A1516)*(Vencimentos!$B$8:$B$37&lt;&gt;"")*(Vencimentos!$C$8:$C$37&lt;&gt;"")),Vencimentos!$C$8:$C$37),0)</f>
        <v>0</v>
      </c>
      <c r="D1516" s="10">
        <f>MAX(IF(AND(ISNUMBER(Formações!$C$8),A1516&gt;=Formações!$C$8),Formações!$B$8,0),IF(AND(ISNUMBER(Formações!$C$9),A1516&gt;=Formações!$C$9),Formações!$B$9,0),IF(AND(ISNUMBER(Formações!$C$10),A1516&gt;=Formações!$C$10),Formações!$B$10,0),IF(AND(ISNUMBER(Formações!$C$11),A1516&gt;=Formações!$C$11),Formações!$B$11,0),IF(AND(ISNUMBER(Formações!$C$12),A1516&gt;=Formações!$C$12),Formações!$B$12,0))</f>
        <v>0</v>
      </c>
      <c r="E1516">
        <v>28</v>
      </c>
      <c r="F1516" s="8">
        <f t="shared" si="23"/>
        <v>0</v>
      </c>
    </row>
    <row r="1517" spans="1:6">
      <c r="A1517" s="1">
        <v>46071</v>
      </c>
      <c r="B1517" s="16">
        <v>46054</v>
      </c>
      <c r="C1517" s="8">
        <f>IFERROR(LOOKUP(2,1/((Vencimentos!$B$8:$B$37&lt;=A1517)*(Vencimentos!$B$8:$B$37&lt;&gt;"")*(Vencimentos!$C$8:$C$37&lt;&gt;"")),Vencimentos!$C$8:$C$37),0)</f>
        <v>0</v>
      </c>
      <c r="D1517" s="10">
        <f>MAX(IF(AND(ISNUMBER(Formações!$C$8),A1517&gt;=Formações!$C$8),Formações!$B$8,0),IF(AND(ISNUMBER(Formações!$C$9),A1517&gt;=Formações!$C$9),Formações!$B$9,0),IF(AND(ISNUMBER(Formações!$C$10),A1517&gt;=Formações!$C$10),Formações!$B$10,0),IF(AND(ISNUMBER(Formações!$C$11),A1517&gt;=Formações!$C$11),Formações!$B$11,0),IF(AND(ISNUMBER(Formações!$C$12),A1517&gt;=Formações!$C$12),Formações!$B$12,0))</f>
        <v>0</v>
      </c>
      <c r="E1517">
        <v>28</v>
      </c>
      <c r="F1517" s="8">
        <f t="shared" si="23"/>
        <v>0</v>
      </c>
    </row>
    <row r="1518" spans="1:6">
      <c r="A1518" s="1">
        <v>46072</v>
      </c>
      <c r="B1518" s="16">
        <v>46054</v>
      </c>
      <c r="C1518" s="8">
        <f>IFERROR(LOOKUP(2,1/((Vencimentos!$B$8:$B$37&lt;=A1518)*(Vencimentos!$B$8:$B$37&lt;&gt;"")*(Vencimentos!$C$8:$C$37&lt;&gt;"")),Vencimentos!$C$8:$C$37),0)</f>
        <v>0</v>
      </c>
      <c r="D1518" s="10">
        <f>MAX(IF(AND(ISNUMBER(Formações!$C$8),A1518&gt;=Formações!$C$8),Formações!$B$8,0),IF(AND(ISNUMBER(Formações!$C$9),A1518&gt;=Formações!$C$9),Formações!$B$9,0),IF(AND(ISNUMBER(Formações!$C$10),A1518&gt;=Formações!$C$10),Formações!$B$10,0),IF(AND(ISNUMBER(Formações!$C$11),A1518&gt;=Formações!$C$11),Formações!$B$11,0),IF(AND(ISNUMBER(Formações!$C$12),A1518&gt;=Formações!$C$12),Formações!$B$12,0))</f>
        <v>0</v>
      </c>
      <c r="E1518">
        <v>28</v>
      </c>
      <c r="F1518" s="8">
        <f t="shared" si="23"/>
        <v>0</v>
      </c>
    </row>
    <row r="1519" spans="1:6">
      <c r="A1519" s="1">
        <v>46073</v>
      </c>
      <c r="B1519" s="16">
        <v>46054</v>
      </c>
      <c r="C1519" s="8">
        <f>IFERROR(LOOKUP(2,1/((Vencimentos!$B$8:$B$37&lt;=A1519)*(Vencimentos!$B$8:$B$37&lt;&gt;"")*(Vencimentos!$C$8:$C$37&lt;&gt;"")),Vencimentos!$C$8:$C$37),0)</f>
        <v>0</v>
      </c>
      <c r="D1519" s="10">
        <f>MAX(IF(AND(ISNUMBER(Formações!$C$8),A1519&gt;=Formações!$C$8),Formações!$B$8,0),IF(AND(ISNUMBER(Formações!$C$9),A1519&gt;=Formações!$C$9),Formações!$B$9,0),IF(AND(ISNUMBER(Formações!$C$10),A1519&gt;=Formações!$C$10),Formações!$B$10,0),IF(AND(ISNUMBER(Formações!$C$11),A1519&gt;=Formações!$C$11),Formações!$B$11,0),IF(AND(ISNUMBER(Formações!$C$12),A1519&gt;=Formações!$C$12),Formações!$B$12,0))</f>
        <v>0</v>
      </c>
      <c r="E1519">
        <v>28</v>
      </c>
      <c r="F1519" s="8">
        <f t="shared" si="23"/>
        <v>0</v>
      </c>
    </row>
    <row r="1520" spans="1:6">
      <c r="A1520" s="1">
        <v>46074</v>
      </c>
      <c r="B1520" s="16">
        <v>46054</v>
      </c>
      <c r="C1520" s="8">
        <f>IFERROR(LOOKUP(2,1/((Vencimentos!$B$8:$B$37&lt;=A1520)*(Vencimentos!$B$8:$B$37&lt;&gt;"")*(Vencimentos!$C$8:$C$37&lt;&gt;"")),Vencimentos!$C$8:$C$37),0)</f>
        <v>0</v>
      </c>
      <c r="D1520" s="10">
        <f>MAX(IF(AND(ISNUMBER(Formações!$C$8),A1520&gt;=Formações!$C$8),Formações!$B$8,0),IF(AND(ISNUMBER(Formações!$C$9),A1520&gt;=Formações!$C$9),Formações!$B$9,0),IF(AND(ISNUMBER(Formações!$C$10),A1520&gt;=Formações!$C$10),Formações!$B$10,0),IF(AND(ISNUMBER(Formações!$C$11),A1520&gt;=Formações!$C$11),Formações!$B$11,0),IF(AND(ISNUMBER(Formações!$C$12),A1520&gt;=Formações!$C$12),Formações!$B$12,0))</f>
        <v>0</v>
      </c>
      <c r="E1520">
        <v>28</v>
      </c>
      <c r="F1520" s="8">
        <f t="shared" si="23"/>
        <v>0</v>
      </c>
    </row>
    <row r="1521" spans="1:6">
      <c r="A1521" s="1">
        <v>46075</v>
      </c>
      <c r="B1521" s="16">
        <v>46054</v>
      </c>
      <c r="C1521" s="8">
        <f>IFERROR(LOOKUP(2,1/((Vencimentos!$B$8:$B$37&lt;=A1521)*(Vencimentos!$B$8:$B$37&lt;&gt;"")*(Vencimentos!$C$8:$C$37&lt;&gt;"")),Vencimentos!$C$8:$C$37),0)</f>
        <v>0</v>
      </c>
      <c r="D1521" s="10">
        <f>MAX(IF(AND(ISNUMBER(Formações!$C$8),A1521&gt;=Formações!$C$8),Formações!$B$8,0),IF(AND(ISNUMBER(Formações!$C$9),A1521&gt;=Formações!$C$9),Formações!$B$9,0),IF(AND(ISNUMBER(Formações!$C$10),A1521&gt;=Formações!$C$10),Formações!$B$10,0),IF(AND(ISNUMBER(Formações!$C$11),A1521&gt;=Formações!$C$11),Formações!$B$11,0),IF(AND(ISNUMBER(Formações!$C$12),A1521&gt;=Formações!$C$12),Formações!$B$12,0))</f>
        <v>0</v>
      </c>
      <c r="E1521">
        <v>28</v>
      </c>
      <c r="F1521" s="8">
        <f t="shared" si="23"/>
        <v>0</v>
      </c>
    </row>
    <row r="1522" spans="1:6">
      <c r="A1522" s="1">
        <v>46076</v>
      </c>
      <c r="B1522" s="16">
        <v>46054</v>
      </c>
      <c r="C1522" s="8">
        <f>IFERROR(LOOKUP(2,1/((Vencimentos!$B$8:$B$37&lt;=A1522)*(Vencimentos!$B$8:$B$37&lt;&gt;"")*(Vencimentos!$C$8:$C$37&lt;&gt;"")),Vencimentos!$C$8:$C$37),0)</f>
        <v>0</v>
      </c>
      <c r="D1522" s="10">
        <f>MAX(IF(AND(ISNUMBER(Formações!$C$8),A1522&gt;=Formações!$C$8),Formações!$B$8,0),IF(AND(ISNUMBER(Formações!$C$9),A1522&gt;=Formações!$C$9),Formações!$B$9,0),IF(AND(ISNUMBER(Formações!$C$10),A1522&gt;=Formações!$C$10),Formações!$B$10,0),IF(AND(ISNUMBER(Formações!$C$11),A1522&gt;=Formações!$C$11),Formações!$B$11,0),IF(AND(ISNUMBER(Formações!$C$12),A1522&gt;=Formações!$C$12),Formações!$B$12,0))</f>
        <v>0</v>
      </c>
      <c r="E1522">
        <v>28</v>
      </c>
      <c r="F1522" s="8">
        <f t="shared" si="23"/>
        <v>0</v>
      </c>
    </row>
    <row r="1523" spans="1:6">
      <c r="A1523" s="1">
        <v>46077</v>
      </c>
      <c r="B1523" s="16">
        <v>46054</v>
      </c>
      <c r="C1523" s="8">
        <f>IFERROR(LOOKUP(2,1/((Vencimentos!$B$8:$B$37&lt;=A1523)*(Vencimentos!$B$8:$B$37&lt;&gt;"")*(Vencimentos!$C$8:$C$37&lt;&gt;"")),Vencimentos!$C$8:$C$37),0)</f>
        <v>0</v>
      </c>
      <c r="D1523" s="10">
        <f>MAX(IF(AND(ISNUMBER(Formações!$C$8),A1523&gt;=Formações!$C$8),Formações!$B$8,0),IF(AND(ISNUMBER(Formações!$C$9),A1523&gt;=Formações!$C$9),Formações!$B$9,0),IF(AND(ISNUMBER(Formações!$C$10),A1523&gt;=Formações!$C$10),Formações!$B$10,0),IF(AND(ISNUMBER(Formações!$C$11),A1523&gt;=Formações!$C$11),Formações!$B$11,0),IF(AND(ISNUMBER(Formações!$C$12),A1523&gt;=Formações!$C$12),Formações!$B$12,0))</f>
        <v>0</v>
      </c>
      <c r="E1523">
        <v>28</v>
      </c>
      <c r="F1523" s="8">
        <f t="shared" si="23"/>
        <v>0</v>
      </c>
    </row>
    <row r="1524" spans="1:6">
      <c r="A1524" s="1">
        <v>46078</v>
      </c>
      <c r="B1524" s="16">
        <v>46054</v>
      </c>
      <c r="C1524" s="8">
        <f>IFERROR(LOOKUP(2,1/((Vencimentos!$B$8:$B$37&lt;=A1524)*(Vencimentos!$B$8:$B$37&lt;&gt;"")*(Vencimentos!$C$8:$C$37&lt;&gt;"")),Vencimentos!$C$8:$C$37),0)</f>
        <v>0</v>
      </c>
      <c r="D1524" s="10">
        <f>MAX(IF(AND(ISNUMBER(Formações!$C$8),A1524&gt;=Formações!$C$8),Formações!$B$8,0),IF(AND(ISNUMBER(Formações!$C$9),A1524&gt;=Formações!$C$9),Formações!$B$9,0),IF(AND(ISNUMBER(Formações!$C$10),A1524&gt;=Formações!$C$10),Formações!$B$10,0),IF(AND(ISNUMBER(Formações!$C$11),A1524&gt;=Formações!$C$11),Formações!$B$11,0),IF(AND(ISNUMBER(Formações!$C$12),A1524&gt;=Formações!$C$12),Formações!$B$12,0))</f>
        <v>0</v>
      </c>
      <c r="E1524">
        <v>28</v>
      </c>
      <c r="F1524" s="8">
        <f t="shared" si="23"/>
        <v>0</v>
      </c>
    </row>
    <row r="1525" spans="1:6">
      <c r="A1525" s="1">
        <v>46079</v>
      </c>
      <c r="B1525" s="16">
        <v>46054</v>
      </c>
      <c r="C1525" s="8">
        <f>IFERROR(LOOKUP(2,1/((Vencimentos!$B$8:$B$37&lt;=A1525)*(Vencimentos!$B$8:$B$37&lt;&gt;"")*(Vencimentos!$C$8:$C$37&lt;&gt;"")),Vencimentos!$C$8:$C$37),0)</f>
        <v>0</v>
      </c>
      <c r="D1525" s="10">
        <f>MAX(IF(AND(ISNUMBER(Formações!$C$8),A1525&gt;=Formações!$C$8),Formações!$B$8,0),IF(AND(ISNUMBER(Formações!$C$9),A1525&gt;=Formações!$C$9),Formações!$B$9,0),IF(AND(ISNUMBER(Formações!$C$10),A1525&gt;=Formações!$C$10),Formações!$B$10,0),IF(AND(ISNUMBER(Formações!$C$11),A1525&gt;=Formações!$C$11),Formações!$B$11,0),IF(AND(ISNUMBER(Formações!$C$12),A1525&gt;=Formações!$C$12),Formações!$B$12,0))</f>
        <v>0</v>
      </c>
      <c r="E1525">
        <v>28</v>
      </c>
      <c r="F1525" s="8">
        <f t="shared" si="23"/>
        <v>0</v>
      </c>
    </row>
    <row r="1526" spans="1:6">
      <c r="A1526" s="1">
        <v>46080</v>
      </c>
      <c r="B1526" s="16">
        <v>46054</v>
      </c>
      <c r="C1526" s="8">
        <f>IFERROR(LOOKUP(2,1/((Vencimentos!$B$8:$B$37&lt;=A1526)*(Vencimentos!$B$8:$B$37&lt;&gt;"")*(Vencimentos!$C$8:$C$37&lt;&gt;"")),Vencimentos!$C$8:$C$37),0)</f>
        <v>0</v>
      </c>
      <c r="D1526" s="10">
        <f>MAX(IF(AND(ISNUMBER(Formações!$C$8),A1526&gt;=Formações!$C$8),Formações!$B$8,0),IF(AND(ISNUMBER(Formações!$C$9),A1526&gt;=Formações!$C$9),Formações!$B$9,0),IF(AND(ISNUMBER(Formações!$C$10),A1526&gt;=Formações!$C$10),Formações!$B$10,0),IF(AND(ISNUMBER(Formações!$C$11),A1526&gt;=Formações!$C$11),Formações!$B$11,0),IF(AND(ISNUMBER(Formações!$C$12),A1526&gt;=Formações!$C$12),Formações!$B$12,0))</f>
        <v>0</v>
      </c>
      <c r="E1526">
        <v>28</v>
      </c>
      <c r="F1526" s="8">
        <f t="shared" si="23"/>
        <v>0</v>
      </c>
    </row>
    <row r="1527" spans="1:6">
      <c r="A1527" s="1">
        <v>46081</v>
      </c>
      <c r="B1527" s="16">
        <v>46054</v>
      </c>
      <c r="C1527" s="8">
        <f>IFERROR(LOOKUP(2,1/((Vencimentos!$B$8:$B$37&lt;=A1527)*(Vencimentos!$B$8:$B$37&lt;&gt;"")*(Vencimentos!$C$8:$C$37&lt;&gt;"")),Vencimentos!$C$8:$C$37),0)</f>
        <v>0</v>
      </c>
      <c r="D1527" s="10">
        <f>MAX(IF(AND(ISNUMBER(Formações!$C$8),A1527&gt;=Formações!$C$8),Formações!$B$8,0),IF(AND(ISNUMBER(Formações!$C$9),A1527&gt;=Formações!$C$9),Formações!$B$9,0),IF(AND(ISNUMBER(Formações!$C$10),A1527&gt;=Formações!$C$10),Formações!$B$10,0),IF(AND(ISNUMBER(Formações!$C$11),A1527&gt;=Formações!$C$11),Formações!$B$11,0),IF(AND(ISNUMBER(Formações!$C$12),A1527&gt;=Formações!$C$12),Formações!$B$12,0))</f>
        <v>0</v>
      </c>
      <c r="E1527">
        <v>28</v>
      </c>
      <c r="F1527" s="8">
        <f t="shared" si="23"/>
        <v>0</v>
      </c>
    </row>
    <row r="1528" spans="1:6">
      <c r="A1528" s="1">
        <v>46082</v>
      </c>
      <c r="B1528" s="16">
        <v>46082</v>
      </c>
      <c r="C1528" s="8">
        <f>IFERROR(LOOKUP(2,1/((Vencimentos!$B$8:$B$37&lt;=A1528)*(Vencimentos!$B$8:$B$37&lt;&gt;"")*(Vencimentos!$C$8:$C$37&lt;&gt;"")),Vencimentos!$C$8:$C$37),0)</f>
        <v>0</v>
      </c>
      <c r="D1528" s="10">
        <f>MAX(IF(AND(ISNUMBER(Formações!$C$8),A1528&gt;=Formações!$C$8),Formações!$B$8,0),IF(AND(ISNUMBER(Formações!$C$9),A1528&gt;=Formações!$C$9),Formações!$B$9,0),IF(AND(ISNUMBER(Formações!$C$10),A1528&gt;=Formações!$C$10),Formações!$B$10,0),IF(AND(ISNUMBER(Formações!$C$11),A1528&gt;=Formações!$C$11),Formações!$B$11,0),IF(AND(ISNUMBER(Formações!$C$12),A1528&gt;=Formações!$C$12),Formações!$B$12,0))</f>
        <v>0</v>
      </c>
      <c r="E1528">
        <v>31</v>
      </c>
      <c r="F1528" s="8">
        <f t="shared" si="23"/>
        <v>0</v>
      </c>
    </row>
    <row r="1529" spans="1:6">
      <c r="A1529" s="1">
        <v>46083</v>
      </c>
      <c r="B1529" s="16">
        <v>46082</v>
      </c>
      <c r="C1529" s="8">
        <f>IFERROR(LOOKUP(2,1/((Vencimentos!$B$8:$B$37&lt;=A1529)*(Vencimentos!$B$8:$B$37&lt;&gt;"")*(Vencimentos!$C$8:$C$37&lt;&gt;"")),Vencimentos!$C$8:$C$37),0)</f>
        <v>0</v>
      </c>
      <c r="D1529" s="10">
        <f>MAX(IF(AND(ISNUMBER(Formações!$C$8),A1529&gt;=Formações!$C$8),Formações!$B$8,0),IF(AND(ISNUMBER(Formações!$C$9),A1529&gt;=Formações!$C$9),Formações!$B$9,0),IF(AND(ISNUMBER(Formações!$C$10),A1529&gt;=Formações!$C$10),Formações!$B$10,0),IF(AND(ISNUMBER(Formações!$C$11),A1529&gt;=Formações!$C$11),Formações!$B$11,0),IF(AND(ISNUMBER(Formações!$C$12),A1529&gt;=Formações!$C$12),Formações!$B$12,0))</f>
        <v>0</v>
      </c>
      <c r="E1529">
        <v>31</v>
      </c>
      <c r="F1529" s="8">
        <f t="shared" si="23"/>
        <v>0</v>
      </c>
    </row>
    <row r="1530" spans="1:6">
      <c r="A1530" s="1">
        <v>46084</v>
      </c>
      <c r="B1530" s="16">
        <v>46082</v>
      </c>
      <c r="C1530" s="8">
        <f>IFERROR(LOOKUP(2,1/((Vencimentos!$B$8:$B$37&lt;=A1530)*(Vencimentos!$B$8:$B$37&lt;&gt;"")*(Vencimentos!$C$8:$C$37&lt;&gt;"")),Vencimentos!$C$8:$C$37),0)</f>
        <v>0</v>
      </c>
      <c r="D1530" s="10">
        <f>MAX(IF(AND(ISNUMBER(Formações!$C$8),A1530&gt;=Formações!$C$8),Formações!$B$8,0),IF(AND(ISNUMBER(Formações!$C$9),A1530&gt;=Formações!$C$9),Formações!$B$9,0),IF(AND(ISNUMBER(Formações!$C$10),A1530&gt;=Formações!$C$10),Formações!$B$10,0),IF(AND(ISNUMBER(Formações!$C$11),A1530&gt;=Formações!$C$11),Formações!$B$11,0),IF(AND(ISNUMBER(Formações!$C$12),A1530&gt;=Formações!$C$12),Formações!$B$12,0))</f>
        <v>0</v>
      </c>
      <c r="E1530">
        <v>31</v>
      </c>
      <c r="F1530" s="8">
        <f t="shared" si="23"/>
        <v>0</v>
      </c>
    </row>
    <row r="1531" spans="1:6">
      <c r="A1531" s="1">
        <v>46085</v>
      </c>
      <c r="B1531" s="16">
        <v>46082</v>
      </c>
      <c r="C1531" s="8">
        <f>IFERROR(LOOKUP(2,1/((Vencimentos!$B$8:$B$37&lt;=A1531)*(Vencimentos!$B$8:$B$37&lt;&gt;"")*(Vencimentos!$C$8:$C$37&lt;&gt;"")),Vencimentos!$C$8:$C$37),0)</f>
        <v>0</v>
      </c>
      <c r="D1531" s="10">
        <f>MAX(IF(AND(ISNUMBER(Formações!$C$8),A1531&gt;=Formações!$C$8),Formações!$B$8,0),IF(AND(ISNUMBER(Formações!$C$9),A1531&gt;=Formações!$C$9),Formações!$B$9,0),IF(AND(ISNUMBER(Formações!$C$10),A1531&gt;=Formações!$C$10),Formações!$B$10,0),IF(AND(ISNUMBER(Formações!$C$11),A1531&gt;=Formações!$C$11),Formações!$B$11,0),IF(AND(ISNUMBER(Formações!$C$12),A1531&gt;=Formações!$C$12),Formações!$B$12,0))</f>
        <v>0</v>
      </c>
      <c r="E1531">
        <v>31</v>
      </c>
      <c r="F1531" s="8">
        <f t="shared" si="23"/>
        <v>0</v>
      </c>
    </row>
    <row r="1532" spans="1:6">
      <c r="A1532" s="1">
        <v>46086</v>
      </c>
      <c r="B1532" s="16">
        <v>46082</v>
      </c>
      <c r="C1532" s="8">
        <f>IFERROR(LOOKUP(2,1/((Vencimentos!$B$8:$B$37&lt;=A1532)*(Vencimentos!$B$8:$B$37&lt;&gt;"")*(Vencimentos!$C$8:$C$37&lt;&gt;"")),Vencimentos!$C$8:$C$37),0)</f>
        <v>0</v>
      </c>
      <c r="D1532" s="10">
        <f>MAX(IF(AND(ISNUMBER(Formações!$C$8),A1532&gt;=Formações!$C$8),Formações!$B$8,0),IF(AND(ISNUMBER(Formações!$C$9),A1532&gt;=Formações!$C$9),Formações!$B$9,0),IF(AND(ISNUMBER(Formações!$C$10),A1532&gt;=Formações!$C$10),Formações!$B$10,0),IF(AND(ISNUMBER(Formações!$C$11),A1532&gt;=Formações!$C$11),Formações!$B$11,0),IF(AND(ISNUMBER(Formações!$C$12),A1532&gt;=Formações!$C$12),Formações!$B$12,0))</f>
        <v>0</v>
      </c>
      <c r="E1532">
        <v>31</v>
      </c>
      <c r="F1532" s="8">
        <f t="shared" si="23"/>
        <v>0</v>
      </c>
    </row>
    <row r="1533" spans="1:6">
      <c r="A1533" s="1">
        <v>46087</v>
      </c>
      <c r="B1533" s="16">
        <v>46082</v>
      </c>
      <c r="C1533" s="8">
        <f>IFERROR(LOOKUP(2,1/((Vencimentos!$B$8:$B$37&lt;=A1533)*(Vencimentos!$B$8:$B$37&lt;&gt;"")*(Vencimentos!$C$8:$C$37&lt;&gt;"")),Vencimentos!$C$8:$C$37),0)</f>
        <v>0</v>
      </c>
      <c r="D1533" s="10">
        <f>MAX(IF(AND(ISNUMBER(Formações!$C$8),A1533&gt;=Formações!$C$8),Formações!$B$8,0),IF(AND(ISNUMBER(Formações!$C$9),A1533&gt;=Formações!$C$9),Formações!$B$9,0),IF(AND(ISNUMBER(Formações!$C$10),A1533&gt;=Formações!$C$10),Formações!$B$10,0),IF(AND(ISNUMBER(Formações!$C$11),A1533&gt;=Formações!$C$11),Formações!$B$11,0),IF(AND(ISNUMBER(Formações!$C$12),A1533&gt;=Formações!$C$12),Formações!$B$12,0))</f>
        <v>0</v>
      </c>
      <c r="E1533">
        <v>31</v>
      </c>
      <c r="F1533" s="8">
        <f t="shared" si="23"/>
        <v>0</v>
      </c>
    </row>
    <row r="1534" spans="1:6">
      <c r="A1534" s="1">
        <v>46088</v>
      </c>
      <c r="B1534" s="16">
        <v>46082</v>
      </c>
      <c r="C1534" s="8">
        <f>IFERROR(LOOKUP(2,1/((Vencimentos!$B$8:$B$37&lt;=A1534)*(Vencimentos!$B$8:$B$37&lt;&gt;"")*(Vencimentos!$C$8:$C$37&lt;&gt;"")),Vencimentos!$C$8:$C$37),0)</f>
        <v>0</v>
      </c>
      <c r="D1534" s="10">
        <f>MAX(IF(AND(ISNUMBER(Formações!$C$8),A1534&gt;=Formações!$C$8),Formações!$B$8,0),IF(AND(ISNUMBER(Formações!$C$9),A1534&gt;=Formações!$C$9),Formações!$B$9,0),IF(AND(ISNUMBER(Formações!$C$10),A1534&gt;=Formações!$C$10),Formações!$B$10,0),IF(AND(ISNUMBER(Formações!$C$11),A1534&gt;=Formações!$C$11),Formações!$B$11,0),IF(AND(ISNUMBER(Formações!$C$12),A1534&gt;=Formações!$C$12),Formações!$B$12,0))</f>
        <v>0</v>
      </c>
      <c r="E1534">
        <v>31</v>
      </c>
      <c r="F1534" s="8">
        <f t="shared" si="23"/>
        <v>0</v>
      </c>
    </row>
    <row r="1535" spans="1:6">
      <c r="A1535" s="1">
        <v>46089</v>
      </c>
      <c r="B1535" s="16">
        <v>46082</v>
      </c>
      <c r="C1535" s="8">
        <f>IFERROR(LOOKUP(2,1/((Vencimentos!$B$8:$B$37&lt;=A1535)*(Vencimentos!$B$8:$B$37&lt;&gt;"")*(Vencimentos!$C$8:$C$37&lt;&gt;"")),Vencimentos!$C$8:$C$37),0)</f>
        <v>0</v>
      </c>
      <c r="D1535" s="10">
        <f>MAX(IF(AND(ISNUMBER(Formações!$C$8),A1535&gt;=Formações!$C$8),Formações!$B$8,0),IF(AND(ISNUMBER(Formações!$C$9),A1535&gt;=Formações!$C$9),Formações!$B$9,0),IF(AND(ISNUMBER(Formações!$C$10),A1535&gt;=Formações!$C$10),Formações!$B$10,0),IF(AND(ISNUMBER(Formações!$C$11),A1535&gt;=Formações!$C$11),Formações!$B$11,0),IF(AND(ISNUMBER(Formações!$C$12),A1535&gt;=Formações!$C$12),Formações!$B$12,0))</f>
        <v>0</v>
      </c>
      <c r="E1535">
        <v>31</v>
      </c>
      <c r="F1535" s="8">
        <f t="shared" si="23"/>
        <v>0</v>
      </c>
    </row>
    <row r="1536" spans="1:6">
      <c r="A1536" s="1">
        <v>46090</v>
      </c>
      <c r="B1536" s="16">
        <v>46082</v>
      </c>
      <c r="C1536" s="8">
        <f>IFERROR(LOOKUP(2,1/((Vencimentos!$B$8:$B$37&lt;=A1536)*(Vencimentos!$B$8:$B$37&lt;&gt;"")*(Vencimentos!$C$8:$C$37&lt;&gt;"")),Vencimentos!$C$8:$C$37),0)</f>
        <v>0</v>
      </c>
      <c r="D1536" s="10">
        <f>MAX(IF(AND(ISNUMBER(Formações!$C$8),A1536&gt;=Formações!$C$8),Formações!$B$8,0),IF(AND(ISNUMBER(Formações!$C$9),A1536&gt;=Formações!$C$9),Formações!$B$9,0),IF(AND(ISNUMBER(Formações!$C$10),A1536&gt;=Formações!$C$10),Formações!$B$10,0),IF(AND(ISNUMBER(Formações!$C$11),A1536&gt;=Formações!$C$11),Formações!$B$11,0),IF(AND(ISNUMBER(Formações!$C$12),A1536&gt;=Formações!$C$12),Formações!$B$12,0))</f>
        <v>0</v>
      </c>
      <c r="E1536">
        <v>31</v>
      </c>
      <c r="F1536" s="8">
        <f t="shared" si="23"/>
        <v>0</v>
      </c>
    </row>
    <row r="1537" spans="1:6">
      <c r="A1537" s="1">
        <v>46091</v>
      </c>
      <c r="B1537" s="16">
        <v>46082</v>
      </c>
      <c r="C1537" s="8">
        <f>IFERROR(LOOKUP(2,1/((Vencimentos!$B$8:$B$37&lt;=A1537)*(Vencimentos!$B$8:$B$37&lt;&gt;"")*(Vencimentos!$C$8:$C$37&lt;&gt;"")),Vencimentos!$C$8:$C$37),0)</f>
        <v>0</v>
      </c>
      <c r="D1537" s="10">
        <f>MAX(IF(AND(ISNUMBER(Formações!$C$8),A1537&gt;=Formações!$C$8),Formações!$B$8,0),IF(AND(ISNUMBER(Formações!$C$9),A1537&gt;=Formações!$C$9),Formações!$B$9,0),IF(AND(ISNUMBER(Formações!$C$10),A1537&gt;=Formações!$C$10),Formações!$B$10,0),IF(AND(ISNUMBER(Formações!$C$11),A1537&gt;=Formações!$C$11),Formações!$B$11,0),IF(AND(ISNUMBER(Formações!$C$12),A1537&gt;=Formações!$C$12),Formações!$B$12,0))</f>
        <v>0</v>
      </c>
      <c r="E1537">
        <v>31</v>
      </c>
      <c r="F1537" s="8">
        <f t="shared" si="23"/>
        <v>0</v>
      </c>
    </row>
    <row r="1538" spans="1:6">
      <c r="A1538" s="1">
        <v>46092</v>
      </c>
      <c r="B1538" s="16">
        <v>46082</v>
      </c>
      <c r="C1538" s="8">
        <f>IFERROR(LOOKUP(2,1/((Vencimentos!$B$8:$B$37&lt;=A1538)*(Vencimentos!$B$8:$B$37&lt;&gt;"")*(Vencimentos!$C$8:$C$37&lt;&gt;"")),Vencimentos!$C$8:$C$37),0)</f>
        <v>0</v>
      </c>
      <c r="D1538" s="10">
        <f>MAX(IF(AND(ISNUMBER(Formações!$C$8),A1538&gt;=Formações!$C$8),Formações!$B$8,0),IF(AND(ISNUMBER(Formações!$C$9),A1538&gt;=Formações!$C$9),Formações!$B$9,0),IF(AND(ISNUMBER(Formações!$C$10),A1538&gt;=Formações!$C$10),Formações!$B$10,0),IF(AND(ISNUMBER(Formações!$C$11),A1538&gt;=Formações!$C$11),Formações!$B$11,0),IF(AND(ISNUMBER(Formações!$C$12),A1538&gt;=Formações!$C$12),Formações!$B$12,0))</f>
        <v>0</v>
      </c>
      <c r="E1538">
        <v>31</v>
      </c>
      <c r="F1538" s="8">
        <f t="shared" si="23"/>
        <v>0</v>
      </c>
    </row>
    <row r="1539" spans="1:6">
      <c r="A1539" s="1">
        <v>46093</v>
      </c>
      <c r="B1539" s="16">
        <v>46082</v>
      </c>
      <c r="C1539" s="8">
        <f>IFERROR(LOOKUP(2,1/((Vencimentos!$B$8:$B$37&lt;=A1539)*(Vencimentos!$B$8:$B$37&lt;&gt;"")*(Vencimentos!$C$8:$C$37&lt;&gt;"")),Vencimentos!$C$8:$C$37),0)</f>
        <v>0</v>
      </c>
      <c r="D1539" s="10">
        <f>MAX(IF(AND(ISNUMBER(Formações!$C$8),A1539&gt;=Formações!$C$8),Formações!$B$8,0),IF(AND(ISNUMBER(Formações!$C$9),A1539&gt;=Formações!$C$9),Formações!$B$9,0),IF(AND(ISNUMBER(Formações!$C$10),A1539&gt;=Formações!$C$10),Formações!$B$10,0),IF(AND(ISNUMBER(Formações!$C$11),A1539&gt;=Formações!$C$11),Formações!$B$11,0),IF(AND(ISNUMBER(Formações!$C$12),A1539&gt;=Formações!$C$12),Formações!$B$12,0))</f>
        <v>0</v>
      </c>
      <c r="E1539">
        <v>31</v>
      </c>
      <c r="F1539" s="8">
        <f t="shared" si="23"/>
        <v>0</v>
      </c>
    </row>
    <row r="1540" spans="1:6">
      <c r="A1540" s="1">
        <v>46094</v>
      </c>
      <c r="B1540" s="16">
        <v>46082</v>
      </c>
      <c r="C1540" s="8">
        <f>IFERROR(LOOKUP(2,1/((Vencimentos!$B$8:$B$37&lt;=A1540)*(Vencimentos!$B$8:$B$37&lt;&gt;"")*(Vencimentos!$C$8:$C$37&lt;&gt;"")),Vencimentos!$C$8:$C$37),0)</f>
        <v>0</v>
      </c>
      <c r="D1540" s="10">
        <f>MAX(IF(AND(ISNUMBER(Formações!$C$8),A1540&gt;=Formações!$C$8),Formações!$B$8,0),IF(AND(ISNUMBER(Formações!$C$9),A1540&gt;=Formações!$C$9),Formações!$B$9,0),IF(AND(ISNUMBER(Formações!$C$10),A1540&gt;=Formações!$C$10),Formações!$B$10,0),IF(AND(ISNUMBER(Formações!$C$11),A1540&gt;=Formações!$C$11),Formações!$B$11,0),IF(AND(ISNUMBER(Formações!$C$12),A1540&gt;=Formações!$C$12),Formações!$B$12,0))</f>
        <v>0</v>
      </c>
      <c r="E1540">
        <v>31</v>
      </c>
      <c r="F1540" s="8">
        <f t="shared" si="23"/>
        <v>0</v>
      </c>
    </row>
    <row r="1541" spans="1:6">
      <c r="A1541" s="1">
        <v>46095</v>
      </c>
      <c r="B1541" s="16">
        <v>46082</v>
      </c>
      <c r="C1541" s="8">
        <f>IFERROR(LOOKUP(2,1/((Vencimentos!$B$8:$B$37&lt;=A1541)*(Vencimentos!$B$8:$B$37&lt;&gt;"")*(Vencimentos!$C$8:$C$37&lt;&gt;"")),Vencimentos!$C$8:$C$37),0)</f>
        <v>0</v>
      </c>
      <c r="D1541" s="10">
        <f>MAX(IF(AND(ISNUMBER(Formações!$C$8),A1541&gt;=Formações!$C$8),Formações!$B$8,0),IF(AND(ISNUMBER(Formações!$C$9),A1541&gt;=Formações!$C$9),Formações!$B$9,0),IF(AND(ISNUMBER(Formações!$C$10),A1541&gt;=Formações!$C$10),Formações!$B$10,0),IF(AND(ISNUMBER(Formações!$C$11),A1541&gt;=Formações!$C$11),Formações!$B$11,0),IF(AND(ISNUMBER(Formações!$C$12),A1541&gt;=Formações!$C$12),Formações!$B$12,0))</f>
        <v>0</v>
      </c>
      <c r="E1541">
        <v>31</v>
      </c>
      <c r="F1541" s="8">
        <f t="shared" si="23"/>
        <v>0</v>
      </c>
    </row>
    <row r="1542" spans="1:6">
      <c r="A1542" s="1">
        <v>46096</v>
      </c>
      <c r="B1542" s="16">
        <v>46082</v>
      </c>
      <c r="C1542" s="8">
        <f>IFERROR(LOOKUP(2,1/((Vencimentos!$B$8:$B$37&lt;=A1542)*(Vencimentos!$B$8:$B$37&lt;&gt;"")*(Vencimentos!$C$8:$C$37&lt;&gt;"")),Vencimentos!$C$8:$C$37),0)</f>
        <v>0</v>
      </c>
      <c r="D1542" s="10">
        <f>MAX(IF(AND(ISNUMBER(Formações!$C$8),A1542&gt;=Formações!$C$8),Formações!$B$8,0),IF(AND(ISNUMBER(Formações!$C$9),A1542&gt;=Formações!$C$9),Formações!$B$9,0),IF(AND(ISNUMBER(Formações!$C$10),A1542&gt;=Formações!$C$10),Formações!$B$10,0),IF(AND(ISNUMBER(Formações!$C$11),A1542&gt;=Formações!$C$11),Formações!$B$11,0),IF(AND(ISNUMBER(Formações!$C$12),A1542&gt;=Formações!$C$12),Formações!$B$12,0))</f>
        <v>0</v>
      </c>
      <c r="E1542">
        <v>31</v>
      </c>
      <c r="F1542" s="8">
        <f t="shared" si="23"/>
        <v>0</v>
      </c>
    </row>
    <row r="1543" spans="1:6">
      <c r="A1543" s="1">
        <v>46097</v>
      </c>
      <c r="B1543" s="16">
        <v>46082</v>
      </c>
      <c r="C1543" s="8">
        <f>IFERROR(LOOKUP(2,1/((Vencimentos!$B$8:$B$37&lt;=A1543)*(Vencimentos!$B$8:$B$37&lt;&gt;"")*(Vencimentos!$C$8:$C$37&lt;&gt;"")),Vencimentos!$C$8:$C$37),0)</f>
        <v>0</v>
      </c>
      <c r="D1543" s="10">
        <f>MAX(IF(AND(ISNUMBER(Formações!$C$8),A1543&gt;=Formações!$C$8),Formações!$B$8,0),IF(AND(ISNUMBER(Formações!$C$9),A1543&gt;=Formações!$C$9),Formações!$B$9,0),IF(AND(ISNUMBER(Formações!$C$10),A1543&gt;=Formações!$C$10),Formações!$B$10,0),IF(AND(ISNUMBER(Formações!$C$11),A1543&gt;=Formações!$C$11),Formações!$B$11,0),IF(AND(ISNUMBER(Formações!$C$12),A1543&gt;=Formações!$C$12),Formações!$B$12,0))</f>
        <v>0</v>
      </c>
      <c r="E1543">
        <v>31</v>
      </c>
      <c r="F1543" s="8">
        <f t="shared" si="23"/>
        <v>0</v>
      </c>
    </row>
    <row r="1544" spans="1:6">
      <c r="A1544" s="1">
        <v>46098</v>
      </c>
      <c r="B1544" s="16">
        <v>46082</v>
      </c>
      <c r="C1544" s="8">
        <f>IFERROR(LOOKUP(2,1/((Vencimentos!$B$8:$B$37&lt;=A1544)*(Vencimentos!$B$8:$B$37&lt;&gt;"")*(Vencimentos!$C$8:$C$37&lt;&gt;"")),Vencimentos!$C$8:$C$37),0)</f>
        <v>0</v>
      </c>
      <c r="D1544" s="10">
        <f>MAX(IF(AND(ISNUMBER(Formações!$C$8),A1544&gt;=Formações!$C$8),Formações!$B$8,0),IF(AND(ISNUMBER(Formações!$C$9),A1544&gt;=Formações!$C$9),Formações!$B$9,0),IF(AND(ISNUMBER(Formações!$C$10),A1544&gt;=Formações!$C$10),Formações!$B$10,0),IF(AND(ISNUMBER(Formações!$C$11),A1544&gt;=Formações!$C$11),Formações!$B$11,0),IF(AND(ISNUMBER(Formações!$C$12),A1544&gt;=Formações!$C$12),Formações!$B$12,0))</f>
        <v>0</v>
      </c>
      <c r="E1544">
        <v>31</v>
      </c>
      <c r="F1544" s="8">
        <f t="shared" ref="F1544:F1607" si="24">IF(OR(C1544&lt;=0,D1544&lt;=0),0,C1544*D1544/E1544)</f>
        <v>0</v>
      </c>
    </row>
    <row r="1545" spans="1:6">
      <c r="A1545" s="1">
        <v>46099</v>
      </c>
      <c r="B1545" s="16">
        <v>46082</v>
      </c>
      <c r="C1545" s="8">
        <f>IFERROR(LOOKUP(2,1/((Vencimentos!$B$8:$B$37&lt;=A1545)*(Vencimentos!$B$8:$B$37&lt;&gt;"")*(Vencimentos!$C$8:$C$37&lt;&gt;"")),Vencimentos!$C$8:$C$37),0)</f>
        <v>0</v>
      </c>
      <c r="D1545" s="10">
        <f>MAX(IF(AND(ISNUMBER(Formações!$C$8),A1545&gt;=Formações!$C$8),Formações!$B$8,0),IF(AND(ISNUMBER(Formações!$C$9),A1545&gt;=Formações!$C$9),Formações!$B$9,0),IF(AND(ISNUMBER(Formações!$C$10),A1545&gt;=Formações!$C$10),Formações!$B$10,0),IF(AND(ISNUMBER(Formações!$C$11),A1545&gt;=Formações!$C$11),Formações!$B$11,0),IF(AND(ISNUMBER(Formações!$C$12),A1545&gt;=Formações!$C$12),Formações!$B$12,0))</f>
        <v>0</v>
      </c>
      <c r="E1545">
        <v>31</v>
      </c>
      <c r="F1545" s="8">
        <f t="shared" si="24"/>
        <v>0</v>
      </c>
    </row>
    <row r="1546" spans="1:6">
      <c r="A1546" s="1">
        <v>46100</v>
      </c>
      <c r="B1546" s="16">
        <v>46082</v>
      </c>
      <c r="C1546" s="8">
        <f>IFERROR(LOOKUP(2,1/((Vencimentos!$B$8:$B$37&lt;=A1546)*(Vencimentos!$B$8:$B$37&lt;&gt;"")*(Vencimentos!$C$8:$C$37&lt;&gt;"")),Vencimentos!$C$8:$C$37),0)</f>
        <v>0</v>
      </c>
      <c r="D1546" s="10">
        <f>MAX(IF(AND(ISNUMBER(Formações!$C$8),A1546&gt;=Formações!$C$8),Formações!$B$8,0),IF(AND(ISNUMBER(Formações!$C$9),A1546&gt;=Formações!$C$9),Formações!$B$9,0),IF(AND(ISNUMBER(Formações!$C$10),A1546&gt;=Formações!$C$10),Formações!$B$10,0),IF(AND(ISNUMBER(Formações!$C$11),A1546&gt;=Formações!$C$11),Formações!$B$11,0),IF(AND(ISNUMBER(Formações!$C$12),A1546&gt;=Formações!$C$12),Formações!$B$12,0))</f>
        <v>0</v>
      </c>
      <c r="E1546">
        <v>31</v>
      </c>
      <c r="F1546" s="8">
        <f t="shared" si="24"/>
        <v>0</v>
      </c>
    </row>
    <row r="1547" spans="1:6">
      <c r="A1547" s="1">
        <v>46101</v>
      </c>
      <c r="B1547" s="16">
        <v>46082</v>
      </c>
      <c r="C1547" s="8">
        <f>IFERROR(LOOKUP(2,1/((Vencimentos!$B$8:$B$37&lt;=A1547)*(Vencimentos!$B$8:$B$37&lt;&gt;"")*(Vencimentos!$C$8:$C$37&lt;&gt;"")),Vencimentos!$C$8:$C$37),0)</f>
        <v>0</v>
      </c>
      <c r="D1547" s="10">
        <f>MAX(IF(AND(ISNUMBER(Formações!$C$8),A1547&gt;=Formações!$C$8),Formações!$B$8,0),IF(AND(ISNUMBER(Formações!$C$9),A1547&gt;=Formações!$C$9),Formações!$B$9,0),IF(AND(ISNUMBER(Formações!$C$10),A1547&gt;=Formações!$C$10),Formações!$B$10,0),IF(AND(ISNUMBER(Formações!$C$11),A1547&gt;=Formações!$C$11),Formações!$B$11,0),IF(AND(ISNUMBER(Formações!$C$12),A1547&gt;=Formações!$C$12),Formações!$B$12,0))</f>
        <v>0</v>
      </c>
      <c r="E1547">
        <v>31</v>
      </c>
      <c r="F1547" s="8">
        <f t="shared" si="24"/>
        <v>0</v>
      </c>
    </row>
    <row r="1548" spans="1:6">
      <c r="A1548" s="1">
        <v>46102</v>
      </c>
      <c r="B1548" s="16">
        <v>46082</v>
      </c>
      <c r="C1548" s="8">
        <f>IFERROR(LOOKUP(2,1/((Vencimentos!$B$8:$B$37&lt;=A1548)*(Vencimentos!$B$8:$B$37&lt;&gt;"")*(Vencimentos!$C$8:$C$37&lt;&gt;"")),Vencimentos!$C$8:$C$37),0)</f>
        <v>0</v>
      </c>
      <c r="D1548" s="10">
        <f>MAX(IF(AND(ISNUMBER(Formações!$C$8),A1548&gt;=Formações!$C$8),Formações!$B$8,0),IF(AND(ISNUMBER(Formações!$C$9),A1548&gt;=Formações!$C$9),Formações!$B$9,0),IF(AND(ISNUMBER(Formações!$C$10),A1548&gt;=Formações!$C$10),Formações!$B$10,0),IF(AND(ISNUMBER(Formações!$C$11),A1548&gt;=Formações!$C$11),Formações!$B$11,0),IF(AND(ISNUMBER(Formações!$C$12),A1548&gt;=Formações!$C$12),Formações!$B$12,0))</f>
        <v>0</v>
      </c>
      <c r="E1548">
        <v>31</v>
      </c>
      <c r="F1548" s="8">
        <f t="shared" si="24"/>
        <v>0</v>
      </c>
    </row>
    <row r="1549" spans="1:6">
      <c r="A1549" s="1">
        <v>46103</v>
      </c>
      <c r="B1549" s="16">
        <v>46082</v>
      </c>
      <c r="C1549" s="8">
        <f>IFERROR(LOOKUP(2,1/((Vencimentos!$B$8:$B$37&lt;=A1549)*(Vencimentos!$B$8:$B$37&lt;&gt;"")*(Vencimentos!$C$8:$C$37&lt;&gt;"")),Vencimentos!$C$8:$C$37),0)</f>
        <v>0</v>
      </c>
      <c r="D1549" s="10">
        <f>MAX(IF(AND(ISNUMBER(Formações!$C$8),A1549&gt;=Formações!$C$8),Formações!$B$8,0),IF(AND(ISNUMBER(Formações!$C$9),A1549&gt;=Formações!$C$9),Formações!$B$9,0),IF(AND(ISNUMBER(Formações!$C$10),A1549&gt;=Formações!$C$10),Formações!$B$10,0),IF(AND(ISNUMBER(Formações!$C$11),A1549&gt;=Formações!$C$11),Formações!$B$11,0),IF(AND(ISNUMBER(Formações!$C$12),A1549&gt;=Formações!$C$12),Formações!$B$12,0))</f>
        <v>0</v>
      </c>
      <c r="E1549">
        <v>31</v>
      </c>
      <c r="F1549" s="8">
        <f t="shared" si="24"/>
        <v>0</v>
      </c>
    </row>
    <row r="1550" spans="1:6">
      <c r="A1550" s="1">
        <v>46104</v>
      </c>
      <c r="B1550" s="16">
        <v>46082</v>
      </c>
      <c r="C1550" s="8">
        <f>IFERROR(LOOKUP(2,1/((Vencimentos!$B$8:$B$37&lt;=A1550)*(Vencimentos!$B$8:$B$37&lt;&gt;"")*(Vencimentos!$C$8:$C$37&lt;&gt;"")),Vencimentos!$C$8:$C$37),0)</f>
        <v>0</v>
      </c>
      <c r="D1550" s="10">
        <f>MAX(IF(AND(ISNUMBER(Formações!$C$8),A1550&gt;=Formações!$C$8),Formações!$B$8,0),IF(AND(ISNUMBER(Formações!$C$9),A1550&gt;=Formações!$C$9),Formações!$B$9,0),IF(AND(ISNUMBER(Formações!$C$10),A1550&gt;=Formações!$C$10),Formações!$B$10,0),IF(AND(ISNUMBER(Formações!$C$11),A1550&gt;=Formações!$C$11),Formações!$B$11,0),IF(AND(ISNUMBER(Formações!$C$12),A1550&gt;=Formações!$C$12),Formações!$B$12,0))</f>
        <v>0</v>
      </c>
      <c r="E1550">
        <v>31</v>
      </c>
      <c r="F1550" s="8">
        <f t="shared" si="24"/>
        <v>0</v>
      </c>
    </row>
    <row r="1551" spans="1:6">
      <c r="A1551" s="1">
        <v>46105</v>
      </c>
      <c r="B1551" s="16">
        <v>46082</v>
      </c>
      <c r="C1551" s="8">
        <f>IFERROR(LOOKUP(2,1/((Vencimentos!$B$8:$B$37&lt;=A1551)*(Vencimentos!$B$8:$B$37&lt;&gt;"")*(Vencimentos!$C$8:$C$37&lt;&gt;"")),Vencimentos!$C$8:$C$37),0)</f>
        <v>0</v>
      </c>
      <c r="D1551" s="10">
        <f>MAX(IF(AND(ISNUMBER(Formações!$C$8),A1551&gt;=Formações!$C$8),Formações!$B$8,0),IF(AND(ISNUMBER(Formações!$C$9),A1551&gt;=Formações!$C$9),Formações!$B$9,0),IF(AND(ISNUMBER(Formações!$C$10),A1551&gt;=Formações!$C$10),Formações!$B$10,0),IF(AND(ISNUMBER(Formações!$C$11),A1551&gt;=Formações!$C$11),Formações!$B$11,0),IF(AND(ISNUMBER(Formações!$C$12),A1551&gt;=Formações!$C$12),Formações!$B$12,0))</f>
        <v>0</v>
      </c>
      <c r="E1551">
        <v>31</v>
      </c>
      <c r="F1551" s="8">
        <f t="shared" si="24"/>
        <v>0</v>
      </c>
    </row>
    <row r="1552" spans="1:6">
      <c r="A1552" s="1">
        <v>46106</v>
      </c>
      <c r="B1552" s="16">
        <v>46082</v>
      </c>
      <c r="C1552" s="8">
        <f>IFERROR(LOOKUP(2,1/((Vencimentos!$B$8:$B$37&lt;=A1552)*(Vencimentos!$B$8:$B$37&lt;&gt;"")*(Vencimentos!$C$8:$C$37&lt;&gt;"")),Vencimentos!$C$8:$C$37),0)</f>
        <v>0</v>
      </c>
      <c r="D1552" s="10">
        <f>MAX(IF(AND(ISNUMBER(Formações!$C$8),A1552&gt;=Formações!$C$8),Formações!$B$8,0),IF(AND(ISNUMBER(Formações!$C$9),A1552&gt;=Formações!$C$9),Formações!$B$9,0),IF(AND(ISNUMBER(Formações!$C$10),A1552&gt;=Formações!$C$10),Formações!$B$10,0),IF(AND(ISNUMBER(Formações!$C$11),A1552&gt;=Formações!$C$11),Formações!$B$11,0),IF(AND(ISNUMBER(Formações!$C$12),A1552&gt;=Formações!$C$12),Formações!$B$12,0))</f>
        <v>0</v>
      </c>
      <c r="E1552">
        <v>31</v>
      </c>
      <c r="F1552" s="8">
        <f t="shared" si="24"/>
        <v>0</v>
      </c>
    </row>
    <row r="1553" spans="1:6">
      <c r="A1553" s="1">
        <v>46107</v>
      </c>
      <c r="B1553" s="16">
        <v>46082</v>
      </c>
      <c r="C1553" s="8">
        <f>IFERROR(LOOKUP(2,1/((Vencimentos!$B$8:$B$37&lt;=A1553)*(Vencimentos!$B$8:$B$37&lt;&gt;"")*(Vencimentos!$C$8:$C$37&lt;&gt;"")),Vencimentos!$C$8:$C$37),0)</f>
        <v>0</v>
      </c>
      <c r="D1553" s="10">
        <f>MAX(IF(AND(ISNUMBER(Formações!$C$8),A1553&gt;=Formações!$C$8),Formações!$B$8,0),IF(AND(ISNUMBER(Formações!$C$9),A1553&gt;=Formações!$C$9),Formações!$B$9,0),IF(AND(ISNUMBER(Formações!$C$10),A1553&gt;=Formações!$C$10),Formações!$B$10,0),IF(AND(ISNUMBER(Formações!$C$11),A1553&gt;=Formações!$C$11),Formações!$B$11,0),IF(AND(ISNUMBER(Formações!$C$12),A1553&gt;=Formações!$C$12),Formações!$B$12,0))</f>
        <v>0</v>
      </c>
      <c r="E1553">
        <v>31</v>
      </c>
      <c r="F1553" s="8">
        <f t="shared" si="24"/>
        <v>0</v>
      </c>
    </row>
    <row r="1554" spans="1:6">
      <c r="A1554" s="1">
        <v>46108</v>
      </c>
      <c r="B1554" s="16">
        <v>46082</v>
      </c>
      <c r="C1554" s="8">
        <f>IFERROR(LOOKUP(2,1/((Vencimentos!$B$8:$B$37&lt;=A1554)*(Vencimentos!$B$8:$B$37&lt;&gt;"")*(Vencimentos!$C$8:$C$37&lt;&gt;"")),Vencimentos!$C$8:$C$37),0)</f>
        <v>0</v>
      </c>
      <c r="D1554" s="10">
        <f>MAX(IF(AND(ISNUMBER(Formações!$C$8),A1554&gt;=Formações!$C$8),Formações!$B$8,0),IF(AND(ISNUMBER(Formações!$C$9),A1554&gt;=Formações!$C$9),Formações!$B$9,0),IF(AND(ISNUMBER(Formações!$C$10),A1554&gt;=Formações!$C$10),Formações!$B$10,0),IF(AND(ISNUMBER(Formações!$C$11),A1554&gt;=Formações!$C$11),Formações!$B$11,0),IF(AND(ISNUMBER(Formações!$C$12),A1554&gt;=Formações!$C$12),Formações!$B$12,0))</f>
        <v>0</v>
      </c>
      <c r="E1554">
        <v>31</v>
      </c>
      <c r="F1554" s="8">
        <f t="shared" si="24"/>
        <v>0</v>
      </c>
    </row>
    <row r="1555" spans="1:6">
      <c r="A1555" s="1">
        <v>46109</v>
      </c>
      <c r="B1555" s="16">
        <v>46082</v>
      </c>
      <c r="C1555" s="8">
        <f>IFERROR(LOOKUP(2,1/((Vencimentos!$B$8:$B$37&lt;=A1555)*(Vencimentos!$B$8:$B$37&lt;&gt;"")*(Vencimentos!$C$8:$C$37&lt;&gt;"")),Vencimentos!$C$8:$C$37),0)</f>
        <v>0</v>
      </c>
      <c r="D1555" s="10">
        <f>MAX(IF(AND(ISNUMBER(Formações!$C$8),A1555&gt;=Formações!$C$8),Formações!$B$8,0),IF(AND(ISNUMBER(Formações!$C$9),A1555&gt;=Formações!$C$9),Formações!$B$9,0),IF(AND(ISNUMBER(Formações!$C$10),A1555&gt;=Formações!$C$10),Formações!$B$10,0),IF(AND(ISNUMBER(Formações!$C$11),A1555&gt;=Formações!$C$11),Formações!$B$11,0),IF(AND(ISNUMBER(Formações!$C$12),A1555&gt;=Formações!$C$12),Formações!$B$12,0))</f>
        <v>0</v>
      </c>
      <c r="E1555">
        <v>31</v>
      </c>
      <c r="F1555" s="8">
        <f t="shared" si="24"/>
        <v>0</v>
      </c>
    </row>
    <row r="1556" spans="1:6">
      <c r="A1556" s="1">
        <v>46110</v>
      </c>
      <c r="B1556" s="16">
        <v>46082</v>
      </c>
      <c r="C1556" s="8">
        <f>IFERROR(LOOKUP(2,1/((Vencimentos!$B$8:$B$37&lt;=A1556)*(Vencimentos!$B$8:$B$37&lt;&gt;"")*(Vencimentos!$C$8:$C$37&lt;&gt;"")),Vencimentos!$C$8:$C$37),0)</f>
        <v>0</v>
      </c>
      <c r="D1556" s="10">
        <f>MAX(IF(AND(ISNUMBER(Formações!$C$8),A1556&gt;=Formações!$C$8),Formações!$B$8,0),IF(AND(ISNUMBER(Formações!$C$9),A1556&gt;=Formações!$C$9),Formações!$B$9,0),IF(AND(ISNUMBER(Formações!$C$10),A1556&gt;=Formações!$C$10),Formações!$B$10,0),IF(AND(ISNUMBER(Formações!$C$11),A1556&gt;=Formações!$C$11),Formações!$B$11,0),IF(AND(ISNUMBER(Formações!$C$12),A1556&gt;=Formações!$C$12),Formações!$B$12,0))</f>
        <v>0</v>
      </c>
      <c r="E1556">
        <v>31</v>
      </c>
      <c r="F1556" s="8">
        <f t="shared" si="24"/>
        <v>0</v>
      </c>
    </row>
    <row r="1557" spans="1:6">
      <c r="A1557" s="1">
        <v>46111</v>
      </c>
      <c r="B1557" s="16">
        <v>46082</v>
      </c>
      <c r="C1557" s="8">
        <f>IFERROR(LOOKUP(2,1/((Vencimentos!$B$8:$B$37&lt;=A1557)*(Vencimentos!$B$8:$B$37&lt;&gt;"")*(Vencimentos!$C$8:$C$37&lt;&gt;"")),Vencimentos!$C$8:$C$37),0)</f>
        <v>0</v>
      </c>
      <c r="D1557" s="10">
        <f>MAX(IF(AND(ISNUMBER(Formações!$C$8),A1557&gt;=Formações!$C$8),Formações!$B$8,0),IF(AND(ISNUMBER(Formações!$C$9),A1557&gt;=Formações!$C$9),Formações!$B$9,0),IF(AND(ISNUMBER(Formações!$C$10),A1557&gt;=Formações!$C$10),Formações!$B$10,0),IF(AND(ISNUMBER(Formações!$C$11),A1557&gt;=Formações!$C$11),Formações!$B$11,0),IF(AND(ISNUMBER(Formações!$C$12),A1557&gt;=Formações!$C$12),Formações!$B$12,0))</f>
        <v>0</v>
      </c>
      <c r="E1557">
        <v>31</v>
      </c>
      <c r="F1557" s="8">
        <f t="shared" si="24"/>
        <v>0</v>
      </c>
    </row>
    <row r="1558" spans="1:6">
      <c r="A1558" s="1">
        <v>46112</v>
      </c>
      <c r="B1558" s="16">
        <v>46082</v>
      </c>
      <c r="C1558" s="8">
        <f>IFERROR(LOOKUP(2,1/((Vencimentos!$B$8:$B$37&lt;=A1558)*(Vencimentos!$B$8:$B$37&lt;&gt;"")*(Vencimentos!$C$8:$C$37&lt;&gt;"")),Vencimentos!$C$8:$C$37),0)</f>
        <v>0</v>
      </c>
      <c r="D1558" s="10">
        <f>MAX(IF(AND(ISNUMBER(Formações!$C$8),A1558&gt;=Formações!$C$8),Formações!$B$8,0),IF(AND(ISNUMBER(Formações!$C$9),A1558&gt;=Formações!$C$9),Formações!$B$9,0),IF(AND(ISNUMBER(Formações!$C$10),A1558&gt;=Formações!$C$10),Formações!$B$10,0),IF(AND(ISNUMBER(Formações!$C$11),A1558&gt;=Formações!$C$11),Formações!$B$11,0),IF(AND(ISNUMBER(Formações!$C$12),A1558&gt;=Formações!$C$12),Formações!$B$12,0))</f>
        <v>0</v>
      </c>
      <c r="E1558">
        <v>31</v>
      </c>
      <c r="F1558" s="8">
        <f t="shared" si="24"/>
        <v>0</v>
      </c>
    </row>
    <row r="1559" spans="1:6">
      <c r="A1559" s="1">
        <v>46113</v>
      </c>
      <c r="B1559" s="16">
        <v>46113</v>
      </c>
      <c r="C1559" s="8">
        <f>IFERROR(LOOKUP(2,1/((Vencimentos!$B$8:$B$37&lt;=A1559)*(Vencimentos!$B$8:$B$37&lt;&gt;"")*(Vencimentos!$C$8:$C$37&lt;&gt;"")),Vencimentos!$C$8:$C$37),0)</f>
        <v>0</v>
      </c>
      <c r="D1559" s="10">
        <f>MAX(IF(AND(ISNUMBER(Formações!$C$8),A1559&gt;=Formações!$C$8),Formações!$B$8,0),IF(AND(ISNUMBER(Formações!$C$9),A1559&gt;=Formações!$C$9),Formações!$B$9,0),IF(AND(ISNUMBER(Formações!$C$10),A1559&gt;=Formações!$C$10),Formações!$B$10,0),IF(AND(ISNUMBER(Formações!$C$11),A1559&gt;=Formações!$C$11),Formações!$B$11,0),IF(AND(ISNUMBER(Formações!$C$12),A1559&gt;=Formações!$C$12),Formações!$B$12,0))</f>
        <v>0</v>
      </c>
      <c r="E1559">
        <v>30</v>
      </c>
      <c r="F1559" s="8">
        <f t="shared" si="24"/>
        <v>0</v>
      </c>
    </row>
    <row r="1560" spans="1:6">
      <c r="A1560" s="1">
        <v>46114</v>
      </c>
      <c r="B1560" s="16">
        <v>46113</v>
      </c>
      <c r="C1560" s="8">
        <f>IFERROR(LOOKUP(2,1/((Vencimentos!$B$8:$B$37&lt;=A1560)*(Vencimentos!$B$8:$B$37&lt;&gt;"")*(Vencimentos!$C$8:$C$37&lt;&gt;"")),Vencimentos!$C$8:$C$37),0)</f>
        <v>0</v>
      </c>
      <c r="D1560" s="10">
        <f>MAX(IF(AND(ISNUMBER(Formações!$C$8),A1560&gt;=Formações!$C$8),Formações!$B$8,0),IF(AND(ISNUMBER(Formações!$C$9),A1560&gt;=Formações!$C$9),Formações!$B$9,0),IF(AND(ISNUMBER(Formações!$C$10),A1560&gt;=Formações!$C$10),Formações!$B$10,0),IF(AND(ISNUMBER(Formações!$C$11),A1560&gt;=Formações!$C$11),Formações!$B$11,0),IF(AND(ISNUMBER(Formações!$C$12),A1560&gt;=Formações!$C$12),Formações!$B$12,0))</f>
        <v>0</v>
      </c>
      <c r="E1560">
        <v>30</v>
      </c>
      <c r="F1560" s="8">
        <f t="shared" si="24"/>
        <v>0</v>
      </c>
    </row>
    <row r="1561" spans="1:6">
      <c r="A1561" s="1">
        <v>46115</v>
      </c>
      <c r="B1561" s="16">
        <v>46113</v>
      </c>
      <c r="C1561" s="8">
        <f>IFERROR(LOOKUP(2,1/((Vencimentos!$B$8:$B$37&lt;=A1561)*(Vencimentos!$B$8:$B$37&lt;&gt;"")*(Vencimentos!$C$8:$C$37&lt;&gt;"")),Vencimentos!$C$8:$C$37),0)</f>
        <v>0</v>
      </c>
      <c r="D1561" s="10">
        <f>MAX(IF(AND(ISNUMBER(Formações!$C$8),A1561&gt;=Formações!$C$8),Formações!$B$8,0),IF(AND(ISNUMBER(Formações!$C$9),A1561&gt;=Formações!$C$9),Formações!$B$9,0),IF(AND(ISNUMBER(Formações!$C$10),A1561&gt;=Formações!$C$10),Formações!$B$10,0),IF(AND(ISNUMBER(Formações!$C$11),A1561&gt;=Formações!$C$11),Formações!$B$11,0),IF(AND(ISNUMBER(Formações!$C$12),A1561&gt;=Formações!$C$12),Formações!$B$12,0))</f>
        <v>0</v>
      </c>
      <c r="E1561">
        <v>30</v>
      </c>
      <c r="F1561" s="8">
        <f t="shared" si="24"/>
        <v>0</v>
      </c>
    </row>
    <row r="1562" spans="1:6">
      <c r="A1562" s="1">
        <v>46116</v>
      </c>
      <c r="B1562" s="16">
        <v>46113</v>
      </c>
      <c r="C1562" s="8">
        <f>IFERROR(LOOKUP(2,1/((Vencimentos!$B$8:$B$37&lt;=A1562)*(Vencimentos!$B$8:$B$37&lt;&gt;"")*(Vencimentos!$C$8:$C$37&lt;&gt;"")),Vencimentos!$C$8:$C$37),0)</f>
        <v>0</v>
      </c>
      <c r="D1562" s="10">
        <f>MAX(IF(AND(ISNUMBER(Formações!$C$8),A1562&gt;=Formações!$C$8),Formações!$B$8,0),IF(AND(ISNUMBER(Formações!$C$9),A1562&gt;=Formações!$C$9),Formações!$B$9,0),IF(AND(ISNUMBER(Formações!$C$10),A1562&gt;=Formações!$C$10),Formações!$B$10,0),IF(AND(ISNUMBER(Formações!$C$11),A1562&gt;=Formações!$C$11),Formações!$B$11,0),IF(AND(ISNUMBER(Formações!$C$12),A1562&gt;=Formações!$C$12),Formações!$B$12,0))</f>
        <v>0</v>
      </c>
      <c r="E1562">
        <v>30</v>
      </c>
      <c r="F1562" s="8">
        <f t="shared" si="24"/>
        <v>0</v>
      </c>
    </row>
    <row r="1563" spans="1:6">
      <c r="A1563" s="1">
        <v>46117</v>
      </c>
      <c r="B1563" s="16">
        <v>46113</v>
      </c>
      <c r="C1563" s="8">
        <f>IFERROR(LOOKUP(2,1/((Vencimentos!$B$8:$B$37&lt;=A1563)*(Vencimentos!$B$8:$B$37&lt;&gt;"")*(Vencimentos!$C$8:$C$37&lt;&gt;"")),Vencimentos!$C$8:$C$37),0)</f>
        <v>0</v>
      </c>
      <c r="D1563" s="10">
        <f>MAX(IF(AND(ISNUMBER(Formações!$C$8),A1563&gt;=Formações!$C$8),Formações!$B$8,0),IF(AND(ISNUMBER(Formações!$C$9),A1563&gt;=Formações!$C$9),Formações!$B$9,0),IF(AND(ISNUMBER(Formações!$C$10),A1563&gt;=Formações!$C$10),Formações!$B$10,0),IF(AND(ISNUMBER(Formações!$C$11),A1563&gt;=Formações!$C$11),Formações!$B$11,0),IF(AND(ISNUMBER(Formações!$C$12),A1563&gt;=Formações!$C$12),Formações!$B$12,0))</f>
        <v>0</v>
      </c>
      <c r="E1563">
        <v>30</v>
      </c>
      <c r="F1563" s="8">
        <f t="shared" si="24"/>
        <v>0</v>
      </c>
    </row>
    <row r="1564" spans="1:6">
      <c r="A1564" s="1">
        <v>46118</v>
      </c>
      <c r="B1564" s="16">
        <v>46113</v>
      </c>
      <c r="C1564" s="8">
        <f>IFERROR(LOOKUP(2,1/((Vencimentos!$B$8:$B$37&lt;=A1564)*(Vencimentos!$B$8:$B$37&lt;&gt;"")*(Vencimentos!$C$8:$C$37&lt;&gt;"")),Vencimentos!$C$8:$C$37),0)</f>
        <v>0</v>
      </c>
      <c r="D1564" s="10">
        <f>MAX(IF(AND(ISNUMBER(Formações!$C$8),A1564&gt;=Formações!$C$8),Formações!$B$8,0),IF(AND(ISNUMBER(Formações!$C$9),A1564&gt;=Formações!$C$9),Formações!$B$9,0),IF(AND(ISNUMBER(Formações!$C$10),A1564&gt;=Formações!$C$10),Formações!$B$10,0),IF(AND(ISNUMBER(Formações!$C$11),A1564&gt;=Formações!$C$11),Formações!$B$11,0),IF(AND(ISNUMBER(Formações!$C$12),A1564&gt;=Formações!$C$12),Formações!$B$12,0))</f>
        <v>0</v>
      </c>
      <c r="E1564">
        <v>30</v>
      </c>
      <c r="F1564" s="8">
        <f t="shared" si="24"/>
        <v>0</v>
      </c>
    </row>
    <row r="1565" spans="1:6">
      <c r="A1565" s="1">
        <v>46119</v>
      </c>
      <c r="B1565" s="16">
        <v>46113</v>
      </c>
      <c r="C1565" s="8">
        <f>IFERROR(LOOKUP(2,1/((Vencimentos!$B$8:$B$37&lt;=A1565)*(Vencimentos!$B$8:$B$37&lt;&gt;"")*(Vencimentos!$C$8:$C$37&lt;&gt;"")),Vencimentos!$C$8:$C$37),0)</f>
        <v>0</v>
      </c>
      <c r="D1565" s="10">
        <f>MAX(IF(AND(ISNUMBER(Formações!$C$8),A1565&gt;=Formações!$C$8),Formações!$B$8,0),IF(AND(ISNUMBER(Formações!$C$9),A1565&gt;=Formações!$C$9),Formações!$B$9,0),IF(AND(ISNUMBER(Formações!$C$10),A1565&gt;=Formações!$C$10),Formações!$B$10,0),IF(AND(ISNUMBER(Formações!$C$11),A1565&gt;=Formações!$C$11),Formações!$B$11,0),IF(AND(ISNUMBER(Formações!$C$12),A1565&gt;=Formações!$C$12),Formações!$B$12,0))</f>
        <v>0</v>
      </c>
      <c r="E1565">
        <v>30</v>
      </c>
      <c r="F1565" s="8">
        <f t="shared" si="24"/>
        <v>0</v>
      </c>
    </row>
    <row r="1566" spans="1:6">
      <c r="A1566" s="1">
        <v>46120</v>
      </c>
      <c r="B1566" s="16">
        <v>46113</v>
      </c>
      <c r="C1566" s="8">
        <f>IFERROR(LOOKUP(2,1/((Vencimentos!$B$8:$B$37&lt;=A1566)*(Vencimentos!$B$8:$B$37&lt;&gt;"")*(Vencimentos!$C$8:$C$37&lt;&gt;"")),Vencimentos!$C$8:$C$37),0)</f>
        <v>0</v>
      </c>
      <c r="D1566" s="10">
        <f>MAX(IF(AND(ISNUMBER(Formações!$C$8),A1566&gt;=Formações!$C$8),Formações!$B$8,0),IF(AND(ISNUMBER(Formações!$C$9),A1566&gt;=Formações!$C$9),Formações!$B$9,0),IF(AND(ISNUMBER(Formações!$C$10),A1566&gt;=Formações!$C$10),Formações!$B$10,0),IF(AND(ISNUMBER(Formações!$C$11),A1566&gt;=Formações!$C$11),Formações!$B$11,0),IF(AND(ISNUMBER(Formações!$C$12),A1566&gt;=Formações!$C$12),Formações!$B$12,0))</f>
        <v>0</v>
      </c>
      <c r="E1566">
        <v>30</v>
      </c>
      <c r="F1566" s="8">
        <f t="shared" si="24"/>
        <v>0</v>
      </c>
    </row>
    <row r="1567" spans="1:6">
      <c r="A1567" s="1">
        <v>46121</v>
      </c>
      <c r="B1567" s="16">
        <v>46113</v>
      </c>
      <c r="C1567" s="8">
        <f>IFERROR(LOOKUP(2,1/((Vencimentos!$B$8:$B$37&lt;=A1567)*(Vencimentos!$B$8:$B$37&lt;&gt;"")*(Vencimentos!$C$8:$C$37&lt;&gt;"")),Vencimentos!$C$8:$C$37),0)</f>
        <v>0</v>
      </c>
      <c r="D1567" s="10">
        <f>MAX(IF(AND(ISNUMBER(Formações!$C$8),A1567&gt;=Formações!$C$8),Formações!$B$8,0),IF(AND(ISNUMBER(Formações!$C$9),A1567&gt;=Formações!$C$9),Formações!$B$9,0),IF(AND(ISNUMBER(Formações!$C$10),A1567&gt;=Formações!$C$10),Formações!$B$10,0),IF(AND(ISNUMBER(Formações!$C$11),A1567&gt;=Formações!$C$11),Formações!$B$11,0),IF(AND(ISNUMBER(Formações!$C$12),A1567&gt;=Formações!$C$12),Formações!$B$12,0))</f>
        <v>0</v>
      </c>
      <c r="E1567">
        <v>30</v>
      </c>
      <c r="F1567" s="8">
        <f t="shared" si="24"/>
        <v>0</v>
      </c>
    </row>
    <row r="1568" spans="1:6">
      <c r="A1568" s="1">
        <v>46122</v>
      </c>
      <c r="B1568" s="16">
        <v>46113</v>
      </c>
      <c r="C1568" s="8">
        <f>IFERROR(LOOKUP(2,1/((Vencimentos!$B$8:$B$37&lt;=A1568)*(Vencimentos!$B$8:$B$37&lt;&gt;"")*(Vencimentos!$C$8:$C$37&lt;&gt;"")),Vencimentos!$C$8:$C$37),0)</f>
        <v>0</v>
      </c>
      <c r="D1568" s="10">
        <f>MAX(IF(AND(ISNUMBER(Formações!$C$8),A1568&gt;=Formações!$C$8),Formações!$B$8,0),IF(AND(ISNUMBER(Formações!$C$9),A1568&gt;=Formações!$C$9),Formações!$B$9,0),IF(AND(ISNUMBER(Formações!$C$10),A1568&gt;=Formações!$C$10),Formações!$B$10,0),IF(AND(ISNUMBER(Formações!$C$11),A1568&gt;=Formações!$C$11),Formações!$B$11,0),IF(AND(ISNUMBER(Formações!$C$12),A1568&gt;=Formações!$C$12),Formações!$B$12,0))</f>
        <v>0</v>
      </c>
      <c r="E1568">
        <v>30</v>
      </c>
      <c r="F1568" s="8">
        <f t="shared" si="24"/>
        <v>0</v>
      </c>
    </row>
    <row r="1569" spans="1:6">
      <c r="A1569" s="1">
        <v>46123</v>
      </c>
      <c r="B1569" s="16">
        <v>46113</v>
      </c>
      <c r="C1569" s="8">
        <f>IFERROR(LOOKUP(2,1/((Vencimentos!$B$8:$B$37&lt;=A1569)*(Vencimentos!$B$8:$B$37&lt;&gt;"")*(Vencimentos!$C$8:$C$37&lt;&gt;"")),Vencimentos!$C$8:$C$37),0)</f>
        <v>0</v>
      </c>
      <c r="D1569" s="10">
        <f>MAX(IF(AND(ISNUMBER(Formações!$C$8),A1569&gt;=Formações!$C$8),Formações!$B$8,0),IF(AND(ISNUMBER(Formações!$C$9),A1569&gt;=Formações!$C$9),Formações!$B$9,0),IF(AND(ISNUMBER(Formações!$C$10),A1569&gt;=Formações!$C$10),Formações!$B$10,0),IF(AND(ISNUMBER(Formações!$C$11),A1569&gt;=Formações!$C$11),Formações!$B$11,0),IF(AND(ISNUMBER(Formações!$C$12),A1569&gt;=Formações!$C$12),Formações!$B$12,0))</f>
        <v>0</v>
      </c>
      <c r="E1569">
        <v>30</v>
      </c>
      <c r="F1569" s="8">
        <f t="shared" si="24"/>
        <v>0</v>
      </c>
    </row>
    <row r="1570" spans="1:6">
      <c r="A1570" s="1">
        <v>46124</v>
      </c>
      <c r="B1570" s="16">
        <v>46113</v>
      </c>
      <c r="C1570" s="8">
        <f>IFERROR(LOOKUP(2,1/((Vencimentos!$B$8:$B$37&lt;=A1570)*(Vencimentos!$B$8:$B$37&lt;&gt;"")*(Vencimentos!$C$8:$C$37&lt;&gt;"")),Vencimentos!$C$8:$C$37),0)</f>
        <v>0</v>
      </c>
      <c r="D1570" s="10">
        <f>MAX(IF(AND(ISNUMBER(Formações!$C$8),A1570&gt;=Formações!$C$8),Formações!$B$8,0),IF(AND(ISNUMBER(Formações!$C$9),A1570&gt;=Formações!$C$9),Formações!$B$9,0),IF(AND(ISNUMBER(Formações!$C$10),A1570&gt;=Formações!$C$10),Formações!$B$10,0),IF(AND(ISNUMBER(Formações!$C$11),A1570&gt;=Formações!$C$11),Formações!$B$11,0),IF(AND(ISNUMBER(Formações!$C$12),A1570&gt;=Formações!$C$12),Formações!$B$12,0))</f>
        <v>0</v>
      </c>
      <c r="E1570">
        <v>30</v>
      </c>
      <c r="F1570" s="8">
        <f t="shared" si="24"/>
        <v>0</v>
      </c>
    </row>
    <row r="1571" spans="1:6">
      <c r="A1571" s="1">
        <v>46125</v>
      </c>
      <c r="B1571" s="16">
        <v>46113</v>
      </c>
      <c r="C1571" s="8">
        <f>IFERROR(LOOKUP(2,1/((Vencimentos!$B$8:$B$37&lt;=A1571)*(Vencimentos!$B$8:$B$37&lt;&gt;"")*(Vencimentos!$C$8:$C$37&lt;&gt;"")),Vencimentos!$C$8:$C$37),0)</f>
        <v>0</v>
      </c>
      <c r="D1571" s="10">
        <f>MAX(IF(AND(ISNUMBER(Formações!$C$8),A1571&gt;=Formações!$C$8),Formações!$B$8,0),IF(AND(ISNUMBER(Formações!$C$9),A1571&gt;=Formações!$C$9),Formações!$B$9,0),IF(AND(ISNUMBER(Formações!$C$10),A1571&gt;=Formações!$C$10),Formações!$B$10,0),IF(AND(ISNUMBER(Formações!$C$11),A1571&gt;=Formações!$C$11),Formações!$B$11,0),IF(AND(ISNUMBER(Formações!$C$12),A1571&gt;=Formações!$C$12),Formações!$B$12,0))</f>
        <v>0</v>
      </c>
      <c r="E1571">
        <v>30</v>
      </c>
      <c r="F1571" s="8">
        <f t="shared" si="24"/>
        <v>0</v>
      </c>
    </row>
    <row r="1572" spans="1:6">
      <c r="A1572" s="1">
        <v>46126</v>
      </c>
      <c r="B1572" s="16">
        <v>46113</v>
      </c>
      <c r="C1572" s="8">
        <f>IFERROR(LOOKUP(2,1/((Vencimentos!$B$8:$B$37&lt;=A1572)*(Vencimentos!$B$8:$B$37&lt;&gt;"")*(Vencimentos!$C$8:$C$37&lt;&gt;"")),Vencimentos!$C$8:$C$37),0)</f>
        <v>0</v>
      </c>
      <c r="D1572" s="10">
        <f>MAX(IF(AND(ISNUMBER(Formações!$C$8),A1572&gt;=Formações!$C$8),Formações!$B$8,0),IF(AND(ISNUMBER(Formações!$C$9),A1572&gt;=Formações!$C$9),Formações!$B$9,0),IF(AND(ISNUMBER(Formações!$C$10),A1572&gt;=Formações!$C$10),Formações!$B$10,0),IF(AND(ISNUMBER(Formações!$C$11),A1572&gt;=Formações!$C$11),Formações!$B$11,0),IF(AND(ISNUMBER(Formações!$C$12),A1572&gt;=Formações!$C$12),Formações!$B$12,0))</f>
        <v>0</v>
      </c>
      <c r="E1572">
        <v>30</v>
      </c>
      <c r="F1572" s="8">
        <f t="shared" si="24"/>
        <v>0</v>
      </c>
    </row>
    <row r="1573" spans="1:6">
      <c r="A1573" s="1">
        <v>46127</v>
      </c>
      <c r="B1573" s="16">
        <v>46113</v>
      </c>
      <c r="C1573" s="8">
        <f>IFERROR(LOOKUP(2,1/((Vencimentos!$B$8:$B$37&lt;=A1573)*(Vencimentos!$B$8:$B$37&lt;&gt;"")*(Vencimentos!$C$8:$C$37&lt;&gt;"")),Vencimentos!$C$8:$C$37),0)</f>
        <v>0</v>
      </c>
      <c r="D1573" s="10">
        <f>MAX(IF(AND(ISNUMBER(Formações!$C$8),A1573&gt;=Formações!$C$8),Formações!$B$8,0),IF(AND(ISNUMBER(Formações!$C$9),A1573&gt;=Formações!$C$9),Formações!$B$9,0),IF(AND(ISNUMBER(Formações!$C$10),A1573&gt;=Formações!$C$10),Formações!$B$10,0),IF(AND(ISNUMBER(Formações!$C$11),A1573&gt;=Formações!$C$11),Formações!$B$11,0),IF(AND(ISNUMBER(Formações!$C$12),A1573&gt;=Formações!$C$12),Formações!$B$12,0))</f>
        <v>0</v>
      </c>
      <c r="E1573">
        <v>30</v>
      </c>
      <c r="F1573" s="8">
        <f t="shared" si="24"/>
        <v>0</v>
      </c>
    </row>
    <row r="1574" spans="1:6">
      <c r="A1574" s="1">
        <v>46128</v>
      </c>
      <c r="B1574" s="16">
        <v>46113</v>
      </c>
      <c r="C1574" s="8">
        <f>IFERROR(LOOKUP(2,1/((Vencimentos!$B$8:$B$37&lt;=A1574)*(Vencimentos!$B$8:$B$37&lt;&gt;"")*(Vencimentos!$C$8:$C$37&lt;&gt;"")),Vencimentos!$C$8:$C$37),0)</f>
        <v>0</v>
      </c>
      <c r="D1574" s="10">
        <f>MAX(IF(AND(ISNUMBER(Formações!$C$8),A1574&gt;=Formações!$C$8),Formações!$B$8,0),IF(AND(ISNUMBER(Formações!$C$9),A1574&gt;=Formações!$C$9),Formações!$B$9,0),IF(AND(ISNUMBER(Formações!$C$10),A1574&gt;=Formações!$C$10),Formações!$B$10,0),IF(AND(ISNUMBER(Formações!$C$11),A1574&gt;=Formações!$C$11),Formações!$B$11,0),IF(AND(ISNUMBER(Formações!$C$12),A1574&gt;=Formações!$C$12),Formações!$B$12,0))</f>
        <v>0</v>
      </c>
      <c r="E1574">
        <v>30</v>
      </c>
      <c r="F1574" s="8">
        <f t="shared" si="24"/>
        <v>0</v>
      </c>
    </row>
    <row r="1575" spans="1:6">
      <c r="A1575" s="1">
        <v>46129</v>
      </c>
      <c r="B1575" s="16">
        <v>46113</v>
      </c>
      <c r="C1575" s="8">
        <f>IFERROR(LOOKUP(2,1/((Vencimentos!$B$8:$B$37&lt;=A1575)*(Vencimentos!$B$8:$B$37&lt;&gt;"")*(Vencimentos!$C$8:$C$37&lt;&gt;"")),Vencimentos!$C$8:$C$37),0)</f>
        <v>0</v>
      </c>
      <c r="D1575" s="10">
        <f>MAX(IF(AND(ISNUMBER(Formações!$C$8),A1575&gt;=Formações!$C$8),Formações!$B$8,0),IF(AND(ISNUMBER(Formações!$C$9),A1575&gt;=Formações!$C$9),Formações!$B$9,0),IF(AND(ISNUMBER(Formações!$C$10),A1575&gt;=Formações!$C$10),Formações!$B$10,0),IF(AND(ISNUMBER(Formações!$C$11),A1575&gt;=Formações!$C$11),Formações!$B$11,0),IF(AND(ISNUMBER(Formações!$C$12),A1575&gt;=Formações!$C$12),Formações!$B$12,0))</f>
        <v>0</v>
      </c>
      <c r="E1575">
        <v>30</v>
      </c>
      <c r="F1575" s="8">
        <f t="shared" si="24"/>
        <v>0</v>
      </c>
    </row>
    <row r="1576" spans="1:6">
      <c r="A1576" s="1">
        <v>46130</v>
      </c>
      <c r="B1576" s="16">
        <v>46113</v>
      </c>
      <c r="C1576" s="8">
        <f>IFERROR(LOOKUP(2,1/((Vencimentos!$B$8:$B$37&lt;=A1576)*(Vencimentos!$B$8:$B$37&lt;&gt;"")*(Vencimentos!$C$8:$C$37&lt;&gt;"")),Vencimentos!$C$8:$C$37),0)</f>
        <v>0</v>
      </c>
      <c r="D1576" s="10">
        <f>MAX(IF(AND(ISNUMBER(Formações!$C$8),A1576&gt;=Formações!$C$8),Formações!$B$8,0),IF(AND(ISNUMBER(Formações!$C$9),A1576&gt;=Formações!$C$9),Formações!$B$9,0),IF(AND(ISNUMBER(Formações!$C$10),A1576&gt;=Formações!$C$10),Formações!$B$10,0),IF(AND(ISNUMBER(Formações!$C$11),A1576&gt;=Formações!$C$11),Formações!$B$11,0),IF(AND(ISNUMBER(Formações!$C$12),A1576&gt;=Formações!$C$12),Formações!$B$12,0))</f>
        <v>0</v>
      </c>
      <c r="E1576">
        <v>30</v>
      </c>
      <c r="F1576" s="8">
        <f t="shared" si="24"/>
        <v>0</v>
      </c>
    </row>
    <row r="1577" spans="1:6">
      <c r="A1577" s="1">
        <v>46131</v>
      </c>
      <c r="B1577" s="16">
        <v>46113</v>
      </c>
      <c r="C1577" s="8">
        <f>IFERROR(LOOKUP(2,1/((Vencimentos!$B$8:$B$37&lt;=A1577)*(Vencimentos!$B$8:$B$37&lt;&gt;"")*(Vencimentos!$C$8:$C$37&lt;&gt;"")),Vencimentos!$C$8:$C$37),0)</f>
        <v>0</v>
      </c>
      <c r="D1577" s="10">
        <f>MAX(IF(AND(ISNUMBER(Formações!$C$8),A1577&gt;=Formações!$C$8),Formações!$B$8,0),IF(AND(ISNUMBER(Formações!$C$9),A1577&gt;=Formações!$C$9),Formações!$B$9,0),IF(AND(ISNUMBER(Formações!$C$10),A1577&gt;=Formações!$C$10),Formações!$B$10,0),IF(AND(ISNUMBER(Formações!$C$11),A1577&gt;=Formações!$C$11),Formações!$B$11,0),IF(AND(ISNUMBER(Formações!$C$12),A1577&gt;=Formações!$C$12),Formações!$B$12,0))</f>
        <v>0</v>
      </c>
      <c r="E1577">
        <v>30</v>
      </c>
      <c r="F1577" s="8">
        <f t="shared" si="24"/>
        <v>0</v>
      </c>
    </row>
    <row r="1578" spans="1:6">
      <c r="A1578" s="1">
        <v>46132</v>
      </c>
      <c r="B1578" s="16">
        <v>46113</v>
      </c>
      <c r="C1578" s="8">
        <f>IFERROR(LOOKUP(2,1/((Vencimentos!$B$8:$B$37&lt;=A1578)*(Vencimentos!$B$8:$B$37&lt;&gt;"")*(Vencimentos!$C$8:$C$37&lt;&gt;"")),Vencimentos!$C$8:$C$37),0)</f>
        <v>0</v>
      </c>
      <c r="D1578" s="10">
        <f>MAX(IF(AND(ISNUMBER(Formações!$C$8),A1578&gt;=Formações!$C$8),Formações!$B$8,0),IF(AND(ISNUMBER(Formações!$C$9),A1578&gt;=Formações!$C$9),Formações!$B$9,0),IF(AND(ISNUMBER(Formações!$C$10),A1578&gt;=Formações!$C$10),Formações!$B$10,0),IF(AND(ISNUMBER(Formações!$C$11),A1578&gt;=Formações!$C$11),Formações!$B$11,0),IF(AND(ISNUMBER(Formações!$C$12),A1578&gt;=Formações!$C$12),Formações!$B$12,0))</f>
        <v>0</v>
      </c>
      <c r="E1578">
        <v>30</v>
      </c>
      <c r="F1578" s="8">
        <f t="shared" si="24"/>
        <v>0</v>
      </c>
    </row>
    <row r="1579" spans="1:6">
      <c r="A1579" s="1">
        <v>46133</v>
      </c>
      <c r="B1579" s="16">
        <v>46113</v>
      </c>
      <c r="C1579" s="8">
        <f>IFERROR(LOOKUP(2,1/((Vencimentos!$B$8:$B$37&lt;=A1579)*(Vencimentos!$B$8:$B$37&lt;&gt;"")*(Vencimentos!$C$8:$C$37&lt;&gt;"")),Vencimentos!$C$8:$C$37),0)</f>
        <v>0</v>
      </c>
      <c r="D1579" s="10">
        <f>MAX(IF(AND(ISNUMBER(Formações!$C$8),A1579&gt;=Formações!$C$8),Formações!$B$8,0),IF(AND(ISNUMBER(Formações!$C$9),A1579&gt;=Formações!$C$9),Formações!$B$9,0),IF(AND(ISNUMBER(Formações!$C$10),A1579&gt;=Formações!$C$10),Formações!$B$10,0),IF(AND(ISNUMBER(Formações!$C$11),A1579&gt;=Formações!$C$11),Formações!$B$11,0),IF(AND(ISNUMBER(Formações!$C$12),A1579&gt;=Formações!$C$12),Formações!$B$12,0))</f>
        <v>0</v>
      </c>
      <c r="E1579">
        <v>30</v>
      </c>
      <c r="F1579" s="8">
        <f t="shared" si="24"/>
        <v>0</v>
      </c>
    </row>
    <row r="1580" spans="1:6">
      <c r="A1580" s="1">
        <v>46134</v>
      </c>
      <c r="B1580" s="16">
        <v>46113</v>
      </c>
      <c r="C1580" s="8">
        <f>IFERROR(LOOKUP(2,1/((Vencimentos!$B$8:$B$37&lt;=A1580)*(Vencimentos!$B$8:$B$37&lt;&gt;"")*(Vencimentos!$C$8:$C$37&lt;&gt;"")),Vencimentos!$C$8:$C$37),0)</f>
        <v>0</v>
      </c>
      <c r="D1580" s="10">
        <f>MAX(IF(AND(ISNUMBER(Formações!$C$8),A1580&gt;=Formações!$C$8),Formações!$B$8,0),IF(AND(ISNUMBER(Formações!$C$9),A1580&gt;=Formações!$C$9),Formações!$B$9,0),IF(AND(ISNUMBER(Formações!$C$10),A1580&gt;=Formações!$C$10),Formações!$B$10,0),IF(AND(ISNUMBER(Formações!$C$11),A1580&gt;=Formações!$C$11),Formações!$B$11,0),IF(AND(ISNUMBER(Formações!$C$12),A1580&gt;=Formações!$C$12),Formações!$B$12,0))</f>
        <v>0</v>
      </c>
      <c r="E1580">
        <v>30</v>
      </c>
      <c r="F1580" s="8">
        <f t="shared" si="24"/>
        <v>0</v>
      </c>
    </row>
    <row r="1581" spans="1:6">
      <c r="A1581" s="1">
        <v>46135</v>
      </c>
      <c r="B1581" s="16">
        <v>46113</v>
      </c>
      <c r="C1581" s="8">
        <f>IFERROR(LOOKUP(2,1/((Vencimentos!$B$8:$B$37&lt;=A1581)*(Vencimentos!$B$8:$B$37&lt;&gt;"")*(Vencimentos!$C$8:$C$37&lt;&gt;"")),Vencimentos!$C$8:$C$37),0)</f>
        <v>0</v>
      </c>
      <c r="D1581" s="10">
        <f>MAX(IF(AND(ISNUMBER(Formações!$C$8),A1581&gt;=Formações!$C$8),Formações!$B$8,0),IF(AND(ISNUMBER(Formações!$C$9),A1581&gt;=Formações!$C$9),Formações!$B$9,0),IF(AND(ISNUMBER(Formações!$C$10),A1581&gt;=Formações!$C$10),Formações!$B$10,0),IF(AND(ISNUMBER(Formações!$C$11),A1581&gt;=Formações!$C$11),Formações!$B$11,0),IF(AND(ISNUMBER(Formações!$C$12),A1581&gt;=Formações!$C$12),Formações!$B$12,0))</f>
        <v>0</v>
      </c>
      <c r="E1581">
        <v>30</v>
      </c>
      <c r="F1581" s="8">
        <f t="shared" si="24"/>
        <v>0</v>
      </c>
    </row>
    <row r="1582" spans="1:6">
      <c r="A1582" s="1">
        <v>46136</v>
      </c>
      <c r="B1582" s="16">
        <v>46113</v>
      </c>
      <c r="C1582" s="8">
        <f>IFERROR(LOOKUP(2,1/((Vencimentos!$B$8:$B$37&lt;=A1582)*(Vencimentos!$B$8:$B$37&lt;&gt;"")*(Vencimentos!$C$8:$C$37&lt;&gt;"")),Vencimentos!$C$8:$C$37),0)</f>
        <v>0</v>
      </c>
      <c r="D1582" s="10">
        <f>MAX(IF(AND(ISNUMBER(Formações!$C$8),A1582&gt;=Formações!$C$8),Formações!$B$8,0),IF(AND(ISNUMBER(Formações!$C$9),A1582&gt;=Formações!$C$9),Formações!$B$9,0),IF(AND(ISNUMBER(Formações!$C$10),A1582&gt;=Formações!$C$10),Formações!$B$10,0),IF(AND(ISNUMBER(Formações!$C$11),A1582&gt;=Formações!$C$11),Formações!$B$11,0),IF(AND(ISNUMBER(Formações!$C$12),A1582&gt;=Formações!$C$12),Formações!$B$12,0))</f>
        <v>0</v>
      </c>
      <c r="E1582">
        <v>30</v>
      </c>
      <c r="F1582" s="8">
        <f t="shared" si="24"/>
        <v>0</v>
      </c>
    </row>
    <row r="1583" spans="1:6">
      <c r="A1583" s="1">
        <v>46137</v>
      </c>
      <c r="B1583" s="16">
        <v>46113</v>
      </c>
      <c r="C1583" s="8">
        <f>IFERROR(LOOKUP(2,1/((Vencimentos!$B$8:$B$37&lt;=A1583)*(Vencimentos!$B$8:$B$37&lt;&gt;"")*(Vencimentos!$C$8:$C$37&lt;&gt;"")),Vencimentos!$C$8:$C$37),0)</f>
        <v>0</v>
      </c>
      <c r="D1583" s="10">
        <f>MAX(IF(AND(ISNUMBER(Formações!$C$8),A1583&gt;=Formações!$C$8),Formações!$B$8,0),IF(AND(ISNUMBER(Formações!$C$9),A1583&gt;=Formações!$C$9),Formações!$B$9,0),IF(AND(ISNUMBER(Formações!$C$10),A1583&gt;=Formações!$C$10),Formações!$B$10,0),IF(AND(ISNUMBER(Formações!$C$11),A1583&gt;=Formações!$C$11),Formações!$B$11,0),IF(AND(ISNUMBER(Formações!$C$12),A1583&gt;=Formações!$C$12),Formações!$B$12,0))</f>
        <v>0</v>
      </c>
      <c r="E1583">
        <v>30</v>
      </c>
      <c r="F1583" s="8">
        <f t="shared" si="24"/>
        <v>0</v>
      </c>
    </row>
    <row r="1584" spans="1:6">
      <c r="A1584" s="1">
        <v>46138</v>
      </c>
      <c r="B1584" s="16">
        <v>46113</v>
      </c>
      <c r="C1584" s="8">
        <f>IFERROR(LOOKUP(2,1/((Vencimentos!$B$8:$B$37&lt;=A1584)*(Vencimentos!$B$8:$B$37&lt;&gt;"")*(Vencimentos!$C$8:$C$37&lt;&gt;"")),Vencimentos!$C$8:$C$37),0)</f>
        <v>0</v>
      </c>
      <c r="D1584" s="10">
        <f>MAX(IF(AND(ISNUMBER(Formações!$C$8),A1584&gt;=Formações!$C$8),Formações!$B$8,0),IF(AND(ISNUMBER(Formações!$C$9),A1584&gt;=Formações!$C$9),Formações!$B$9,0),IF(AND(ISNUMBER(Formações!$C$10),A1584&gt;=Formações!$C$10),Formações!$B$10,0),IF(AND(ISNUMBER(Formações!$C$11),A1584&gt;=Formações!$C$11),Formações!$B$11,0),IF(AND(ISNUMBER(Formações!$C$12),A1584&gt;=Formações!$C$12),Formações!$B$12,0))</f>
        <v>0</v>
      </c>
      <c r="E1584">
        <v>30</v>
      </c>
      <c r="F1584" s="8">
        <f t="shared" si="24"/>
        <v>0</v>
      </c>
    </row>
    <row r="1585" spans="1:6">
      <c r="A1585" s="1">
        <v>46139</v>
      </c>
      <c r="B1585" s="16">
        <v>46113</v>
      </c>
      <c r="C1585" s="8">
        <f>IFERROR(LOOKUP(2,1/((Vencimentos!$B$8:$B$37&lt;=A1585)*(Vencimentos!$B$8:$B$37&lt;&gt;"")*(Vencimentos!$C$8:$C$37&lt;&gt;"")),Vencimentos!$C$8:$C$37),0)</f>
        <v>0</v>
      </c>
      <c r="D1585" s="10">
        <f>MAX(IF(AND(ISNUMBER(Formações!$C$8),A1585&gt;=Formações!$C$8),Formações!$B$8,0),IF(AND(ISNUMBER(Formações!$C$9),A1585&gt;=Formações!$C$9),Formações!$B$9,0),IF(AND(ISNUMBER(Formações!$C$10),A1585&gt;=Formações!$C$10),Formações!$B$10,0),IF(AND(ISNUMBER(Formações!$C$11),A1585&gt;=Formações!$C$11),Formações!$B$11,0),IF(AND(ISNUMBER(Formações!$C$12),A1585&gt;=Formações!$C$12),Formações!$B$12,0))</f>
        <v>0</v>
      </c>
      <c r="E1585">
        <v>30</v>
      </c>
      <c r="F1585" s="8">
        <f t="shared" si="24"/>
        <v>0</v>
      </c>
    </row>
    <row r="1586" spans="1:6">
      <c r="A1586" s="1">
        <v>46140</v>
      </c>
      <c r="B1586" s="16">
        <v>46113</v>
      </c>
      <c r="C1586" s="8">
        <f>IFERROR(LOOKUP(2,1/((Vencimentos!$B$8:$B$37&lt;=A1586)*(Vencimentos!$B$8:$B$37&lt;&gt;"")*(Vencimentos!$C$8:$C$37&lt;&gt;"")),Vencimentos!$C$8:$C$37),0)</f>
        <v>0</v>
      </c>
      <c r="D1586" s="10">
        <f>MAX(IF(AND(ISNUMBER(Formações!$C$8),A1586&gt;=Formações!$C$8),Formações!$B$8,0),IF(AND(ISNUMBER(Formações!$C$9),A1586&gt;=Formações!$C$9),Formações!$B$9,0),IF(AND(ISNUMBER(Formações!$C$10),A1586&gt;=Formações!$C$10),Formações!$B$10,0),IF(AND(ISNUMBER(Formações!$C$11),A1586&gt;=Formações!$C$11),Formações!$B$11,0),IF(AND(ISNUMBER(Formações!$C$12),A1586&gt;=Formações!$C$12),Formações!$B$12,0))</f>
        <v>0</v>
      </c>
      <c r="E1586">
        <v>30</v>
      </c>
      <c r="F1586" s="8">
        <f t="shared" si="24"/>
        <v>0</v>
      </c>
    </row>
    <row r="1587" spans="1:6">
      <c r="A1587" s="1">
        <v>46141</v>
      </c>
      <c r="B1587" s="16">
        <v>46113</v>
      </c>
      <c r="C1587" s="8">
        <f>IFERROR(LOOKUP(2,1/((Vencimentos!$B$8:$B$37&lt;=A1587)*(Vencimentos!$B$8:$B$37&lt;&gt;"")*(Vencimentos!$C$8:$C$37&lt;&gt;"")),Vencimentos!$C$8:$C$37),0)</f>
        <v>0</v>
      </c>
      <c r="D1587" s="10">
        <f>MAX(IF(AND(ISNUMBER(Formações!$C$8),A1587&gt;=Formações!$C$8),Formações!$B$8,0),IF(AND(ISNUMBER(Formações!$C$9),A1587&gt;=Formações!$C$9),Formações!$B$9,0),IF(AND(ISNUMBER(Formações!$C$10),A1587&gt;=Formações!$C$10),Formações!$B$10,0),IF(AND(ISNUMBER(Formações!$C$11),A1587&gt;=Formações!$C$11),Formações!$B$11,0),IF(AND(ISNUMBER(Formações!$C$12),A1587&gt;=Formações!$C$12),Formações!$B$12,0))</f>
        <v>0</v>
      </c>
      <c r="E1587">
        <v>30</v>
      </c>
      <c r="F1587" s="8">
        <f t="shared" si="24"/>
        <v>0</v>
      </c>
    </row>
    <row r="1588" spans="1:6">
      <c r="A1588" s="1">
        <v>46142</v>
      </c>
      <c r="B1588" s="16">
        <v>46113</v>
      </c>
      <c r="C1588" s="8">
        <f>IFERROR(LOOKUP(2,1/((Vencimentos!$B$8:$B$37&lt;=A1588)*(Vencimentos!$B$8:$B$37&lt;&gt;"")*(Vencimentos!$C$8:$C$37&lt;&gt;"")),Vencimentos!$C$8:$C$37),0)</f>
        <v>0</v>
      </c>
      <c r="D1588" s="10">
        <f>MAX(IF(AND(ISNUMBER(Formações!$C$8),A1588&gt;=Formações!$C$8),Formações!$B$8,0),IF(AND(ISNUMBER(Formações!$C$9),A1588&gt;=Formações!$C$9),Formações!$B$9,0),IF(AND(ISNUMBER(Formações!$C$10),A1588&gt;=Formações!$C$10),Formações!$B$10,0),IF(AND(ISNUMBER(Formações!$C$11),A1588&gt;=Formações!$C$11),Formações!$B$11,0),IF(AND(ISNUMBER(Formações!$C$12),A1588&gt;=Formações!$C$12),Formações!$B$12,0))</f>
        <v>0</v>
      </c>
      <c r="E1588">
        <v>30</v>
      </c>
      <c r="F1588" s="8">
        <f t="shared" si="24"/>
        <v>0</v>
      </c>
    </row>
    <row r="1589" spans="1:6">
      <c r="A1589" s="1">
        <v>46143</v>
      </c>
      <c r="B1589" s="16">
        <v>46143</v>
      </c>
      <c r="C1589" s="8">
        <f>IFERROR(LOOKUP(2,1/((Vencimentos!$B$8:$B$37&lt;=A1589)*(Vencimentos!$B$8:$B$37&lt;&gt;"")*(Vencimentos!$C$8:$C$37&lt;&gt;"")),Vencimentos!$C$8:$C$37),0)</f>
        <v>0</v>
      </c>
      <c r="D1589" s="10">
        <f>MAX(IF(AND(ISNUMBER(Formações!$C$8),A1589&gt;=Formações!$C$8),Formações!$B$8,0),IF(AND(ISNUMBER(Formações!$C$9),A1589&gt;=Formações!$C$9),Formações!$B$9,0),IF(AND(ISNUMBER(Formações!$C$10),A1589&gt;=Formações!$C$10),Formações!$B$10,0),IF(AND(ISNUMBER(Formações!$C$11),A1589&gt;=Formações!$C$11),Formações!$B$11,0),IF(AND(ISNUMBER(Formações!$C$12),A1589&gt;=Formações!$C$12),Formações!$B$12,0))</f>
        <v>0</v>
      </c>
      <c r="E1589">
        <v>31</v>
      </c>
      <c r="F1589" s="8">
        <f t="shared" si="24"/>
        <v>0</v>
      </c>
    </row>
    <row r="1590" spans="1:6">
      <c r="A1590" s="1">
        <v>46144</v>
      </c>
      <c r="B1590" s="16">
        <v>46143</v>
      </c>
      <c r="C1590" s="8">
        <f>IFERROR(LOOKUP(2,1/((Vencimentos!$B$8:$B$37&lt;=A1590)*(Vencimentos!$B$8:$B$37&lt;&gt;"")*(Vencimentos!$C$8:$C$37&lt;&gt;"")),Vencimentos!$C$8:$C$37),0)</f>
        <v>0</v>
      </c>
      <c r="D1590" s="10">
        <f>MAX(IF(AND(ISNUMBER(Formações!$C$8),A1590&gt;=Formações!$C$8),Formações!$B$8,0),IF(AND(ISNUMBER(Formações!$C$9),A1590&gt;=Formações!$C$9),Formações!$B$9,0),IF(AND(ISNUMBER(Formações!$C$10),A1590&gt;=Formações!$C$10),Formações!$B$10,0),IF(AND(ISNUMBER(Formações!$C$11),A1590&gt;=Formações!$C$11),Formações!$B$11,0),IF(AND(ISNUMBER(Formações!$C$12),A1590&gt;=Formações!$C$12),Formações!$B$12,0))</f>
        <v>0</v>
      </c>
      <c r="E1590">
        <v>31</v>
      </c>
      <c r="F1590" s="8">
        <f t="shared" si="24"/>
        <v>0</v>
      </c>
    </row>
    <row r="1591" spans="1:6">
      <c r="A1591" s="1">
        <v>46145</v>
      </c>
      <c r="B1591" s="16">
        <v>46143</v>
      </c>
      <c r="C1591" s="8">
        <f>IFERROR(LOOKUP(2,1/((Vencimentos!$B$8:$B$37&lt;=A1591)*(Vencimentos!$B$8:$B$37&lt;&gt;"")*(Vencimentos!$C$8:$C$37&lt;&gt;"")),Vencimentos!$C$8:$C$37),0)</f>
        <v>0</v>
      </c>
      <c r="D1591" s="10">
        <f>MAX(IF(AND(ISNUMBER(Formações!$C$8),A1591&gt;=Formações!$C$8),Formações!$B$8,0),IF(AND(ISNUMBER(Formações!$C$9),A1591&gt;=Formações!$C$9),Formações!$B$9,0),IF(AND(ISNUMBER(Formações!$C$10),A1591&gt;=Formações!$C$10),Formações!$B$10,0),IF(AND(ISNUMBER(Formações!$C$11),A1591&gt;=Formações!$C$11),Formações!$B$11,0),IF(AND(ISNUMBER(Formações!$C$12),A1591&gt;=Formações!$C$12),Formações!$B$12,0))</f>
        <v>0</v>
      </c>
      <c r="E1591">
        <v>31</v>
      </c>
      <c r="F1591" s="8">
        <f t="shared" si="24"/>
        <v>0</v>
      </c>
    </row>
    <row r="1592" spans="1:6">
      <c r="A1592" s="1">
        <v>46146</v>
      </c>
      <c r="B1592" s="16">
        <v>46143</v>
      </c>
      <c r="C1592" s="8">
        <f>IFERROR(LOOKUP(2,1/((Vencimentos!$B$8:$B$37&lt;=A1592)*(Vencimentos!$B$8:$B$37&lt;&gt;"")*(Vencimentos!$C$8:$C$37&lt;&gt;"")),Vencimentos!$C$8:$C$37),0)</f>
        <v>0</v>
      </c>
      <c r="D1592" s="10">
        <f>MAX(IF(AND(ISNUMBER(Formações!$C$8),A1592&gt;=Formações!$C$8),Formações!$B$8,0),IF(AND(ISNUMBER(Formações!$C$9),A1592&gt;=Formações!$C$9),Formações!$B$9,0),IF(AND(ISNUMBER(Formações!$C$10),A1592&gt;=Formações!$C$10),Formações!$B$10,0),IF(AND(ISNUMBER(Formações!$C$11),A1592&gt;=Formações!$C$11),Formações!$B$11,0),IF(AND(ISNUMBER(Formações!$C$12),A1592&gt;=Formações!$C$12),Formações!$B$12,0))</f>
        <v>0</v>
      </c>
      <c r="E1592">
        <v>31</v>
      </c>
      <c r="F1592" s="8">
        <f t="shared" si="24"/>
        <v>0</v>
      </c>
    </row>
    <row r="1593" spans="1:6">
      <c r="A1593" s="1">
        <v>46147</v>
      </c>
      <c r="B1593" s="16">
        <v>46143</v>
      </c>
      <c r="C1593" s="8">
        <f>IFERROR(LOOKUP(2,1/((Vencimentos!$B$8:$B$37&lt;=A1593)*(Vencimentos!$B$8:$B$37&lt;&gt;"")*(Vencimentos!$C$8:$C$37&lt;&gt;"")),Vencimentos!$C$8:$C$37),0)</f>
        <v>0</v>
      </c>
      <c r="D1593" s="10">
        <f>MAX(IF(AND(ISNUMBER(Formações!$C$8),A1593&gt;=Formações!$C$8),Formações!$B$8,0),IF(AND(ISNUMBER(Formações!$C$9),A1593&gt;=Formações!$C$9),Formações!$B$9,0),IF(AND(ISNUMBER(Formações!$C$10),A1593&gt;=Formações!$C$10),Formações!$B$10,0),IF(AND(ISNUMBER(Formações!$C$11),A1593&gt;=Formações!$C$11),Formações!$B$11,0),IF(AND(ISNUMBER(Formações!$C$12),A1593&gt;=Formações!$C$12),Formações!$B$12,0))</f>
        <v>0</v>
      </c>
      <c r="E1593">
        <v>31</v>
      </c>
      <c r="F1593" s="8">
        <f t="shared" si="24"/>
        <v>0</v>
      </c>
    </row>
    <row r="1594" spans="1:6">
      <c r="A1594" s="1">
        <v>46148</v>
      </c>
      <c r="B1594" s="16">
        <v>46143</v>
      </c>
      <c r="C1594" s="8">
        <f>IFERROR(LOOKUP(2,1/((Vencimentos!$B$8:$B$37&lt;=A1594)*(Vencimentos!$B$8:$B$37&lt;&gt;"")*(Vencimentos!$C$8:$C$37&lt;&gt;"")),Vencimentos!$C$8:$C$37),0)</f>
        <v>0</v>
      </c>
      <c r="D1594" s="10">
        <f>MAX(IF(AND(ISNUMBER(Formações!$C$8),A1594&gt;=Formações!$C$8),Formações!$B$8,0),IF(AND(ISNUMBER(Formações!$C$9),A1594&gt;=Formações!$C$9),Formações!$B$9,0),IF(AND(ISNUMBER(Formações!$C$10),A1594&gt;=Formações!$C$10),Formações!$B$10,0),IF(AND(ISNUMBER(Formações!$C$11),A1594&gt;=Formações!$C$11),Formações!$B$11,0),IF(AND(ISNUMBER(Formações!$C$12),A1594&gt;=Formações!$C$12),Formações!$B$12,0))</f>
        <v>0</v>
      </c>
      <c r="E1594">
        <v>31</v>
      </c>
      <c r="F1594" s="8">
        <f t="shared" si="24"/>
        <v>0</v>
      </c>
    </row>
    <row r="1595" spans="1:6">
      <c r="A1595" s="1">
        <v>46149</v>
      </c>
      <c r="B1595" s="16">
        <v>46143</v>
      </c>
      <c r="C1595" s="8">
        <f>IFERROR(LOOKUP(2,1/((Vencimentos!$B$8:$B$37&lt;=A1595)*(Vencimentos!$B$8:$B$37&lt;&gt;"")*(Vencimentos!$C$8:$C$37&lt;&gt;"")),Vencimentos!$C$8:$C$37),0)</f>
        <v>0</v>
      </c>
      <c r="D1595" s="10">
        <f>MAX(IF(AND(ISNUMBER(Formações!$C$8),A1595&gt;=Formações!$C$8),Formações!$B$8,0),IF(AND(ISNUMBER(Formações!$C$9),A1595&gt;=Formações!$C$9),Formações!$B$9,0),IF(AND(ISNUMBER(Formações!$C$10),A1595&gt;=Formações!$C$10),Formações!$B$10,0),IF(AND(ISNUMBER(Formações!$C$11),A1595&gt;=Formações!$C$11),Formações!$B$11,0),IF(AND(ISNUMBER(Formações!$C$12),A1595&gt;=Formações!$C$12),Formações!$B$12,0))</f>
        <v>0</v>
      </c>
      <c r="E1595">
        <v>31</v>
      </c>
      <c r="F1595" s="8">
        <f t="shared" si="24"/>
        <v>0</v>
      </c>
    </row>
    <row r="1596" spans="1:6">
      <c r="A1596" s="1">
        <v>46150</v>
      </c>
      <c r="B1596" s="16">
        <v>46143</v>
      </c>
      <c r="C1596" s="8">
        <f>IFERROR(LOOKUP(2,1/((Vencimentos!$B$8:$B$37&lt;=A1596)*(Vencimentos!$B$8:$B$37&lt;&gt;"")*(Vencimentos!$C$8:$C$37&lt;&gt;"")),Vencimentos!$C$8:$C$37),0)</f>
        <v>0</v>
      </c>
      <c r="D1596" s="10">
        <f>MAX(IF(AND(ISNUMBER(Formações!$C$8),A1596&gt;=Formações!$C$8),Formações!$B$8,0),IF(AND(ISNUMBER(Formações!$C$9),A1596&gt;=Formações!$C$9),Formações!$B$9,0),IF(AND(ISNUMBER(Formações!$C$10),A1596&gt;=Formações!$C$10),Formações!$B$10,0),IF(AND(ISNUMBER(Formações!$C$11),A1596&gt;=Formações!$C$11),Formações!$B$11,0),IF(AND(ISNUMBER(Formações!$C$12),A1596&gt;=Formações!$C$12),Formações!$B$12,0))</f>
        <v>0</v>
      </c>
      <c r="E1596">
        <v>31</v>
      </c>
      <c r="F1596" s="8">
        <f t="shared" si="24"/>
        <v>0</v>
      </c>
    </row>
    <row r="1597" spans="1:6">
      <c r="A1597" s="1">
        <v>46151</v>
      </c>
      <c r="B1597" s="16">
        <v>46143</v>
      </c>
      <c r="C1597" s="8">
        <f>IFERROR(LOOKUP(2,1/((Vencimentos!$B$8:$B$37&lt;=A1597)*(Vencimentos!$B$8:$B$37&lt;&gt;"")*(Vencimentos!$C$8:$C$37&lt;&gt;"")),Vencimentos!$C$8:$C$37),0)</f>
        <v>0</v>
      </c>
      <c r="D1597" s="10">
        <f>MAX(IF(AND(ISNUMBER(Formações!$C$8),A1597&gt;=Formações!$C$8),Formações!$B$8,0),IF(AND(ISNUMBER(Formações!$C$9),A1597&gt;=Formações!$C$9),Formações!$B$9,0),IF(AND(ISNUMBER(Formações!$C$10),A1597&gt;=Formações!$C$10),Formações!$B$10,0),IF(AND(ISNUMBER(Formações!$C$11),A1597&gt;=Formações!$C$11),Formações!$B$11,0),IF(AND(ISNUMBER(Formações!$C$12),A1597&gt;=Formações!$C$12),Formações!$B$12,0))</f>
        <v>0</v>
      </c>
      <c r="E1597">
        <v>31</v>
      </c>
      <c r="F1597" s="8">
        <f t="shared" si="24"/>
        <v>0</v>
      </c>
    </row>
    <row r="1598" spans="1:6">
      <c r="A1598" s="1">
        <v>46152</v>
      </c>
      <c r="B1598" s="16">
        <v>46143</v>
      </c>
      <c r="C1598" s="8">
        <f>IFERROR(LOOKUP(2,1/((Vencimentos!$B$8:$B$37&lt;=A1598)*(Vencimentos!$B$8:$B$37&lt;&gt;"")*(Vencimentos!$C$8:$C$37&lt;&gt;"")),Vencimentos!$C$8:$C$37),0)</f>
        <v>0</v>
      </c>
      <c r="D1598" s="10">
        <f>MAX(IF(AND(ISNUMBER(Formações!$C$8),A1598&gt;=Formações!$C$8),Formações!$B$8,0),IF(AND(ISNUMBER(Formações!$C$9),A1598&gt;=Formações!$C$9),Formações!$B$9,0),IF(AND(ISNUMBER(Formações!$C$10),A1598&gt;=Formações!$C$10),Formações!$B$10,0),IF(AND(ISNUMBER(Formações!$C$11),A1598&gt;=Formações!$C$11),Formações!$B$11,0),IF(AND(ISNUMBER(Formações!$C$12),A1598&gt;=Formações!$C$12),Formações!$B$12,0))</f>
        <v>0</v>
      </c>
      <c r="E1598">
        <v>31</v>
      </c>
      <c r="F1598" s="8">
        <f t="shared" si="24"/>
        <v>0</v>
      </c>
    </row>
    <row r="1599" spans="1:6">
      <c r="A1599" s="1">
        <v>46153</v>
      </c>
      <c r="B1599" s="16">
        <v>46143</v>
      </c>
      <c r="C1599" s="8">
        <f>IFERROR(LOOKUP(2,1/((Vencimentos!$B$8:$B$37&lt;=A1599)*(Vencimentos!$B$8:$B$37&lt;&gt;"")*(Vencimentos!$C$8:$C$37&lt;&gt;"")),Vencimentos!$C$8:$C$37),0)</f>
        <v>0</v>
      </c>
      <c r="D1599" s="10">
        <f>MAX(IF(AND(ISNUMBER(Formações!$C$8),A1599&gt;=Formações!$C$8),Formações!$B$8,0),IF(AND(ISNUMBER(Formações!$C$9),A1599&gt;=Formações!$C$9),Formações!$B$9,0),IF(AND(ISNUMBER(Formações!$C$10),A1599&gt;=Formações!$C$10),Formações!$B$10,0),IF(AND(ISNUMBER(Formações!$C$11),A1599&gt;=Formações!$C$11),Formações!$B$11,0),IF(AND(ISNUMBER(Formações!$C$12),A1599&gt;=Formações!$C$12),Formações!$B$12,0))</f>
        <v>0</v>
      </c>
      <c r="E1599">
        <v>31</v>
      </c>
      <c r="F1599" s="8">
        <f t="shared" si="24"/>
        <v>0</v>
      </c>
    </row>
    <row r="1600" spans="1:6">
      <c r="A1600" s="1">
        <v>46154</v>
      </c>
      <c r="B1600" s="16">
        <v>46143</v>
      </c>
      <c r="C1600" s="8">
        <f>IFERROR(LOOKUP(2,1/((Vencimentos!$B$8:$B$37&lt;=A1600)*(Vencimentos!$B$8:$B$37&lt;&gt;"")*(Vencimentos!$C$8:$C$37&lt;&gt;"")),Vencimentos!$C$8:$C$37),0)</f>
        <v>0</v>
      </c>
      <c r="D1600" s="10">
        <f>MAX(IF(AND(ISNUMBER(Formações!$C$8),A1600&gt;=Formações!$C$8),Formações!$B$8,0),IF(AND(ISNUMBER(Formações!$C$9),A1600&gt;=Formações!$C$9),Formações!$B$9,0),IF(AND(ISNUMBER(Formações!$C$10),A1600&gt;=Formações!$C$10),Formações!$B$10,0),IF(AND(ISNUMBER(Formações!$C$11),A1600&gt;=Formações!$C$11),Formações!$B$11,0),IF(AND(ISNUMBER(Formações!$C$12),A1600&gt;=Formações!$C$12),Formações!$B$12,0))</f>
        <v>0</v>
      </c>
      <c r="E1600">
        <v>31</v>
      </c>
      <c r="F1600" s="8">
        <f t="shared" si="24"/>
        <v>0</v>
      </c>
    </row>
    <row r="1601" spans="1:6">
      <c r="A1601" s="1">
        <v>46155</v>
      </c>
      <c r="B1601" s="16">
        <v>46143</v>
      </c>
      <c r="C1601" s="8">
        <f>IFERROR(LOOKUP(2,1/((Vencimentos!$B$8:$B$37&lt;=A1601)*(Vencimentos!$B$8:$B$37&lt;&gt;"")*(Vencimentos!$C$8:$C$37&lt;&gt;"")),Vencimentos!$C$8:$C$37),0)</f>
        <v>0</v>
      </c>
      <c r="D1601" s="10">
        <f>MAX(IF(AND(ISNUMBER(Formações!$C$8),A1601&gt;=Formações!$C$8),Formações!$B$8,0),IF(AND(ISNUMBER(Formações!$C$9),A1601&gt;=Formações!$C$9),Formações!$B$9,0),IF(AND(ISNUMBER(Formações!$C$10),A1601&gt;=Formações!$C$10),Formações!$B$10,0),IF(AND(ISNUMBER(Formações!$C$11),A1601&gt;=Formações!$C$11),Formações!$B$11,0),IF(AND(ISNUMBER(Formações!$C$12),A1601&gt;=Formações!$C$12),Formações!$B$12,0))</f>
        <v>0</v>
      </c>
      <c r="E1601">
        <v>31</v>
      </c>
      <c r="F1601" s="8">
        <f t="shared" si="24"/>
        <v>0</v>
      </c>
    </row>
    <row r="1602" spans="1:6">
      <c r="A1602" s="1">
        <v>46156</v>
      </c>
      <c r="B1602" s="16">
        <v>46143</v>
      </c>
      <c r="C1602" s="8">
        <f>IFERROR(LOOKUP(2,1/((Vencimentos!$B$8:$B$37&lt;=A1602)*(Vencimentos!$B$8:$B$37&lt;&gt;"")*(Vencimentos!$C$8:$C$37&lt;&gt;"")),Vencimentos!$C$8:$C$37),0)</f>
        <v>0</v>
      </c>
      <c r="D1602" s="10">
        <f>MAX(IF(AND(ISNUMBER(Formações!$C$8),A1602&gt;=Formações!$C$8),Formações!$B$8,0),IF(AND(ISNUMBER(Formações!$C$9),A1602&gt;=Formações!$C$9),Formações!$B$9,0),IF(AND(ISNUMBER(Formações!$C$10),A1602&gt;=Formações!$C$10),Formações!$B$10,0),IF(AND(ISNUMBER(Formações!$C$11),A1602&gt;=Formações!$C$11),Formações!$B$11,0),IF(AND(ISNUMBER(Formações!$C$12),A1602&gt;=Formações!$C$12),Formações!$B$12,0))</f>
        <v>0</v>
      </c>
      <c r="E1602">
        <v>31</v>
      </c>
      <c r="F1602" s="8">
        <f t="shared" si="24"/>
        <v>0</v>
      </c>
    </row>
    <row r="1603" spans="1:6">
      <c r="A1603" s="1">
        <v>46157</v>
      </c>
      <c r="B1603" s="16">
        <v>46143</v>
      </c>
      <c r="C1603" s="8">
        <f>IFERROR(LOOKUP(2,1/((Vencimentos!$B$8:$B$37&lt;=A1603)*(Vencimentos!$B$8:$B$37&lt;&gt;"")*(Vencimentos!$C$8:$C$37&lt;&gt;"")),Vencimentos!$C$8:$C$37),0)</f>
        <v>0</v>
      </c>
      <c r="D1603" s="10">
        <f>MAX(IF(AND(ISNUMBER(Formações!$C$8),A1603&gt;=Formações!$C$8),Formações!$B$8,0),IF(AND(ISNUMBER(Formações!$C$9),A1603&gt;=Formações!$C$9),Formações!$B$9,0),IF(AND(ISNUMBER(Formações!$C$10),A1603&gt;=Formações!$C$10),Formações!$B$10,0),IF(AND(ISNUMBER(Formações!$C$11),A1603&gt;=Formações!$C$11),Formações!$B$11,0),IF(AND(ISNUMBER(Formações!$C$12),A1603&gt;=Formações!$C$12),Formações!$B$12,0))</f>
        <v>0</v>
      </c>
      <c r="E1603">
        <v>31</v>
      </c>
      <c r="F1603" s="8">
        <f t="shared" si="24"/>
        <v>0</v>
      </c>
    </row>
    <row r="1604" spans="1:6">
      <c r="A1604" s="1">
        <v>46158</v>
      </c>
      <c r="B1604" s="16">
        <v>46143</v>
      </c>
      <c r="C1604" s="8">
        <f>IFERROR(LOOKUP(2,1/((Vencimentos!$B$8:$B$37&lt;=A1604)*(Vencimentos!$B$8:$B$37&lt;&gt;"")*(Vencimentos!$C$8:$C$37&lt;&gt;"")),Vencimentos!$C$8:$C$37),0)</f>
        <v>0</v>
      </c>
      <c r="D1604" s="10">
        <f>MAX(IF(AND(ISNUMBER(Formações!$C$8),A1604&gt;=Formações!$C$8),Formações!$B$8,0),IF(AND(ISNUMBER(Formações!$C$9),A1604&gt;=Formações!$C$9),Formações!$B$9,0),IF(AND(ISNUMBER(Formações!$C$10),A1604&gt;=Formações!$C$10),Formações!$B$10,0),IF(AND(ISNUMBER(Formações!$C$11),A1604&gt;=Formações!$C$11),Formações!$B$11,0),IF(AND(ISNUMBER(Formações!$C$12),A1604&gt;=Formações!$C$12),Formações!$B$12,0))</f>
        <v>0</v>
      </c>
      <c r="E1604">
        <v>31</v>
      </c>
      <c r="F1604" s="8">
        <f t="shared" si="24"/>
        <v>0</v>
      </c>
    </row>
    <row r="1605" spans="1:6">
      <c r="A1605" s="1">
        <v>46159</v>
      </c>
      <c r="B1605" s="16">
        <v>46143</v>
      </c>
      <c r="C1605" s="8">
        <f>IFERROR(LOOKUP(2,1/((Vencimentos!$B$8:$B$37&lt;=A1605)*(Vencimentos!$B$8:$B$37&lt;&gt;"")*(Vencimentos!$C$8:$C$37&lt;&gt;"")),Vencimentos!$C$8:$C$37),0)</f>
        <v>0</v>
      </c>
      <c r="D1605" s="10">
        <f>MAX(IF(AND(ISNUMBER(Formações!$C$8),A1605&gt;=Formações!$C$8),Formações!$B$8,0),IF(AND(ISNUMBER(Formações!$C$9),A1605&gt;=Formações!$C$9),Formações!$B$9,0),IF(AND(ISNUMBER(Formações!$C$10),A1605&gt;=Formações!$C$10),Formações!$B$10,0),IF(AND(ISNUMBER(Formações!$C$11),A1605&gt;=Formações!$C$11),Formações!$B$11,0),IF(AND(ISNUMBER(Formações!$C$12),A1605&gt;=Formações!$C$12),Formações!$B$12,0))</f>
        <v>0</v>
      </c>
      <c r="E1605">
        <v>31</v>
      </c>
      <c r="F1605" s="8">
        <f t="shared" si="24"/>
        <v>0</v>
      </c>
    </row>
    <row r="1606" spans="1:6">
      <c r="A1606" s="1">
        <v>46160</v>
      </c>
      <c r="B1606" s="16">
        <v>46143</v>
      </c>
      <c r="C1606" s="8">
        <f>IFERROR(LOOKUP(2,1/((Vencimentos!$B$8:$B$37&lt;=A1606)*(Vencimentos!$B$8:$B$37&lt;&gt;"")*(Vencimentos!$C$8:$C$37&lt;&gt;"")),Vencimentos!$C$8:$C$37),0)</f>
        <v>0</v>
      </c>
      <c r="D1606" s="10">
        <f>MAX(IF(AND(ISNUMBER(Formações!$C$8),A1606&gt;=Formações!$C$8),Formações!$B$8,0),IF(AND(ISNUMBER(Formações!$C$9),A1606&gt;=Formações!$C$9),Formações!$B$9,0),IF(AND(ISNUMBER(Formações!$C$10),A1606&gt;=Formações!$C$10),Formações!$B$10,0),IF(AND(ISNUMBER(Formações!$C$11),A1606&gt;=Formações!$C$11),Formações!$B$11,0),IF(AND(ISNUMBER(Formações!$C$12),A1606&gt;=Formações!$C$12),Formações!$B$12,0))</f>
        <v>0</v>
      </c>
      <c r="E1606">
        <v>31</v>
      </c>
      <c r="F1606" s="8">
        <f t="shared" si="24"/>
        <v>0</v>
      </c>
    </row>
    <row r="1607" spans="1:6">
      <c r="A1607" s="1">
        <v>46161</v>
      </c>
      <c r="B1607" s="16">
        <v>46143</v>
      </c>
      <c r="C1607" s="8">
        <f>IFERROR(LOOKUP(2,1/((Vencimentos!$B$8:$B$37&lt;=A1607)*(Vencimentos!$B$8:$B$37&lt;&gt;"")*(Vencimentos!$C$8:$C$37&lt;&gt;"")),Vencimentos!$C$8:$C$37),0)</f>
        <v>0</v>
      </c>
      <c r="D1607" s="10">
        <f>MAX(IF(AND(ISNUMBER(Formações!$C$8),A1607&gt;=Formações!$C$8),Formações!$B$8,0),IF(AND(ISNUMBER(Formações!$C$9),A1607&gt;=Formações!$C$9),Formações!$B$9,0),IF(AND(ISNUMBER(Formações!$C$10),A1607&gt;=Formações!$C$10),Formações!$B$10,0),IF(AND(ISNUMBER(Formações!$C$11),A1607&gt;=Formações!$C$11),Formações!$B$11,0),IF(AND(ISNUMBER(Formações!$C$12),A1607&gt;=Formações!$C$12),Formações!$B$12,0))</f>
        <v>0</v>
      </c>
      <c r="E1607">
        <v>31</v>
      </c>
      <c r="F1607" s="8">
        <f t="shared" si="24"/>
        <v>0</v>
      </c>
    </row>
    <row r="1608" spans="1:6">
      <c r="A1608" s="1">
        <v>46162</v>
      </c>
      <c r="B1608" s="16">
        <v>46143</v>
      </c>
      <c r="C1608" s="8">
        <f>IFERROR(LOOKUP(2,1/((Vencimentos!$B$8:$B$37&lt;=A1608)*(Vencimentos!$B$8:$B$37&lt;&gt;"")*(Vencimentos!$C$8:$C$37&lt;&gt;"")),Vencimentos!$C$8:$C$37),0)</f>
        <v>0</v>
      </c>
      <c r="D1608" s="10">
        <f>MAX(IF(AND(ISNUMBER(Formações!$C$8),A1608&gt;=Formações!$C$8),Formações!$B$8,0),IF(AND(ISNUMBER(Formações!$C$9),A1608&gt;=Formações!$C$9),Formações!$B$9,0),IF(AND(ISNUMBER(Formações!$C$10),A1608&gt;=Formações!$C$10),Formações!$B$10,0),IF(AND(ISNUMBER(Formações!$C$11),A1608&gt;=Formações!$C$11),Formações!$B$11,0),IF(AND(ISNUMBER(Formações!$C$12),A1608&gt;=Formações!$C$12),Formações!$B$12,0))</f>
        <v>0</v>
      </c>
      <c r="E1608">
        <v>31</v>
      </c>
      <c r="F1608" s="8">
        <f t="shared" ref="F1608:F1671" si="25">IF(OR(C1608&lt;=0,D1608&lt;=0),0,C1608*D1608/E1608)</f>
        <v>0</v>
      </c>
    </row>
    <row r="1609" spans="1:6">
      <c r="A1609" s="1">
        <v>46163</v>
      </c>
      <c r="B1609" s="16">
        <v>46143</v>
      </c>
      <c r="C1609" s="8">
        <f>IFERROR(LOOKUP(2,1/((Vencimentos!$B$8:$B$37&lt;=A1609)*(Vencimentos!$B$8:$B$37&lt;&gt;"")*(Vencimentos!$C$8:$C$37&lt;&gt;"")),Vencimentos!$C$8:$C$37),0)</f>
        <v>0</v>
      </c>
      <c r="D1609" s="10">
        <f>MAX(IF(AND(ISNUMBER(Formações!$C$8),A1609&gt;=Formações!$C$8),Formações!$B$8,0),IF(AND(ISNUMBER(Formações!$C$9),A1609&gt;=Formações!$C$9),Formações!$B$9,0),IF(AND(ISNUMBER(Formações!$C$10),A1609&gt;=Formações!$C$10),Formações!$B$10,0),IF(AND(ISNUMBER(Formações!$C$11),A1609&gt;=Formações!$C$11),Formações!$B$11,0),IF(AND(ISNUMBER(Formações!$C$12),A1609&gt;=Formações!$C$12),Formações!$B$12,0))</f>
        <v>0</v>
      </c>
      <c r="E1609">
        <v>31</v>
      </c>
      <c r="F1609" s="8">
        <f t="shared" si="25"/>
        <v>0</v>
      </c>
    </row>
    <row r="1610" spans="1:6">
      <c r="A1610" s="1">
        <v>46164</v>
      </c>
      <c r="B1610" s="16">
        <v>46143</v>
      </c>
      <c r="C1610" s="8">
        <f>IFERROR(LOOKUP(2,1/((Vencimentos!$B$8:$B$37&lt;=A1610)*(Vencimentos!$B$8:$B$37&lt;&gt;"")*(Vencimentos!$C$8:$C$37&lt;&gt;"")),Vencimentos!$C$8:$C$37),0)</f>
        <v>0</v>
      </c>
      <c r="D1610" s="10">
        <f>MAX(IF(AND(ISNUMBER(Formações!$C$8),A1610&gt;=Formações!$C$8),Formações!$B$8,0),IF(AND(ISNUMBER(Formações!$C$9),A1610&gt;=Formações!$C$9),Formações!$B$9,0),IF(AND(ISNUMBER(Formações!$C$10),A1610&gt;=Formações!$C$10),Formações!$B$10,0),IF(AND(ISNUMBER(Formações!$C$11),A1610&gt;=Formações!$C$11),Formações!$B$11,0),IF(AND(ISNUMBER(Formações!$C$12),A1610&gt;=Formações!$C$12),Formações!$B$12,0))</f>
        <v>0</v>
      </c>
      <c r="E1610">
        <v>31</v>
      </c>
      <c r="F1610" s="8">
        <f t="shared" si="25"/>
        <v>0</v>
      </c>
    </row>
    <row r="1611" spans="1:6">
      <c r="A1611" s="1">
        <v>46165</v>
      </c>
      <c r="B1611" s="16">
        <v>46143</v>
      </c>
      <c r="C1611" s="8">
        <f>IFERROR(LOOKUP(2,1/((Vencimentos!$B$8:$B$37&lt;=A1611)*(Vencimentos!$B$8:$B$37&lt;&gt;"")*(Vencimentos!$C$8:$C$37&lt;&gt;"")),Vencimentos!$C$8:$C$37),0)</f>
        <v>0</v>
      </c>
      <c r="D1611" s="10">
        <f>MAX(IF(AND(ISNUMBER(Formações!$C$8),A1611&gt;=Formações!$C$8),Formações!$B$8,0),IF(AND(ISNUMBER(Formações!$C$9),A1611&gt;=Formações!$C$9),Formações!$B$9,0),IF(AND(ISNUMBER(Formações!$C$10),A1611&gt;=Formações!$C$10),Formações!$B$10,0),IF(AND(ISNUMBER(Formações!$C$11),A1611&gt;=Formações!$C$11),Formações!$B$11,0),IF(AND(ISNUMBER(Formações!$C$12),A1611&gt;=Formações!$C$12),Formações!$B$12,0))</f>
        <v>0</v>
      </c>
      <c r="E1611">
        <v>31</v>
      </c>
      <c r="F1611" s="8">
        <f t="shared" si="25"/>
        <v>0</v>
      </c>
    </row>
    <row r="1612" spans="1:6">
      <c r="A1612" s="1">
        <v>46166</v>
      </c>
      <c r="B1612" s="16">
        <v>46143</v>
      </c>
      <c r="C1612" s="8">
        <f>IFERROR(LOOKUP(2,1/((Vencimentos!$B$8:$B$37&lt;=A1612)*(Vencimentos!$B$8:$B$37&lt;&gt;"")*(Vencimentos!$C$8:$C$37&lt;&gt;"")),Vencimentos!$C$8:$C$37),0)</f>
        <v>0</v>
      </c>
      <c r="D1612" s="10">
        <f>MAX(IF(AND(ISNUMBER(Formações!$C$8),A1612&gt;=Formações!$C$8),Formações!$B$8,0),IF(AND(ISNUMBER(Formações!$C$9),A1612&gt;=Formações!$C$9),Formações!$B$9,0),IF(AND(ISNUMBER(Formações!$C$10),A1612&gt;=Formações!$C$10),Formações!$B$10,0),IF(AND(ISNUMBER(Formações!$C$11),A1612&gt;=Formações!$C$11),Formações!$B$11,0),IF(AND(ISNUMBER(Formações!$C$12),A1612&gt;=Formações!$C$12),Formações!$B$12,0))</f>
        <v>0</v>
      </c>
      <c r="E1612">
        <v>31</v>
      </c>
      <c r="F1612" s="8">
        <f t="shared" si="25"/>
        <v>0</v>
      </c>
    </row>
    <row r="1613" spans="1:6">
      <c r="A1613" s="1">
        <v>46167</v>
      </c>
      <c r="B1613" s="16">
        <v>46143</v>
      </c>
      <c r="C1613" s="8">
        <f>IFERROR(LOOKUP(2,1/((Vencimentos!$B$8:$B$37&lt;=A1613)*(Vencimentos!$B$8:$B$37&lt;&gt;"")*(Vencimentos!$C$8:$C$37&lt;&gt;"")),Vencimentos!$C$8:$C$37),0)</f>
        <v>0</v>
      </c>
      <c r="D1613" s="10">
        <f>MAX(IF(AND(ISNUMBER(Formações!$C$8),A1613&gt;=Formações!$C$8),Formações!$B$8,0),IF(AND(ISNUMBER(Formações!$C$9),A1613&gt;=Formações!$C$9),Formações!$B$9,0),IF(AND(ISNUMBER(Formações!$C$10),A1613&gt;=Formações!$C$10),Formações!$B$10,0),IF(AND(ISNUMBER(Formações!$C$11),A1613&gt;=Formações!$C$11),Formações!$B$11,0),IF(AND(ISNUMBER(Formações!$C$12),A1613&gt;=Formações!$C$12),Formações!$B$12,0))</f>
        <v>0</v>
      </c>
      <c r="E1613">
        <v>31</v>
      </c>
      <c r="F1613" s="8">
        <f t="shared" si="25"/>
        <v>0</v>
      </c>
    </row>
    <row r="1614" spans="1:6">
      <c r="A1614" s="1">
        <v>46168</v>
      </c>
      <c r="B1614" s="16">
        <v>46143</v>
      </c>
      <c r="C1614" s="8">
        <f>IFERROR(LOOKUP(2,1/((Vencimentos!$B$8:$B$37&lt;=A1614)*(Vencimentos!$B$8:$B$37&lt;&gt;"")*(Vencimentos!$C$8:$C$37&lt;&gt;"")),Vencimentos!$C$8:$C$37),0)</f>
        <v>0</v>
      </c>
      <c r="D1614" s="10">
        <f>MAX(IF(AND(ISNUMBER(Formações!$C$8),A1614&gt;=Formações!$C$8),Formações!$B$8,0),IF(AND(ISNUMBER(Formações!$C$9),A1614&gt;=Formações!$C$9),Formações!$B$9,0),IF(AND(ISNUMBER(Formações!$C$10),A1614&gt;=Formações!$C$10),Formações!$B$10,0),IF(AND(ISNUMBER(Formações!$C$11),A1614&gt;=Formações!$C$11),Formações!$B$11,0),IF(AND(ISNUMBER(Formações!$C$12),A1614&gt;=Formações!$C$12),Formações!$B$12,0))</f>
        <v>0</v>
      </c>
      <c r="E1614">
        <v>31</v>
      </c>
      <c r="F1614" s="8">
        <f t="shared" si="25"/>
        <v>0</v>
      </c>
    </row>
    <row r="1615" spans="1:6">
      <c r="A1615" s="1">
        <v>46169</v>
      </c>
      <c r="B1615" s="16">
        <v>46143</v>
      </c>
      <c r="C1615" s="8">
        <f>IFERROR(LOOKUP(2,1/((Vencimentos!$B$8:$B$37&lt;=A1615)*(Vencimentos!$B$8:$B$37&lt;&gt;"")*(Vencimentos!$C$8:$C$37&lt;&gt;"")),Vencimentos!$C$8:$C$37),0)</f>
        <v>0</v>
      </c>
      <c r="D1615" s="10">
        <f>MAX(IF(AND(ISNUMBER(Formações!$C$8),A1615&gt;=Formações!$C$8),Formações!$B$8,0),IF(AND(ISNUMBER(Formações!$C$9),A1615&gt;=Formações!$C$9),Formações!$B$9,0),IF(AND(ISNUMBER(Formações!$C$10),A1615&gt;=Formações!$C$10),Formações!$B$10,0),IF(AND(ISNUMBER(Formações!$C$11),A1615&gt;=Formações!$C$11),Formações!$B$11,0),IF(AND(ISNUMBER(Formações!$C$12),A1615&gt;=Formações!$C$12),Formações!$B$12,0))</f>
        <v>0</v>
      </c>
      <c r="E1615">
        <v>31</v>
      </c>
      <c r="F1615" s="8">
        <f t="shared" si="25"/>
        <v>0</v>
      </c>
    </row>
    <row r="1616" spans="1:6">
      <c r="A1616" s="1">
        <v>46170</v>
      </c>
      <c r="B1616" s="16">
        <v>46143</v>
      </c>
      <c r="C1616" s="8">
        <f>IFERROR(LOOKUP(2,1/((Vencimentos!$B$8:$B$37&lt;=A1616)*(Vencimentos!$B$8:$B$37&lt;&gt;"")*(Vencimentos!$C$8:$C$37&lt;&gt;"")),Vencimentos!$C$8:$C$37),0)</f>
        <v>0</v>
      </c>
      <c r="D1616" s="10">
        <f>MAX(IF(AND(ISNUMBER(Formações!$C$8),A1616&gt;=Formações!$C$8),Formações!$B$8,0),IF(AND(ISNUMBER(Formações!$C$9),A1616&gt;=Formações!$C$9),Formações!$B$9,0),IF(AND(ISNUMBER(Formações!$C$10),A1616&gt;=Formações!$C$10),Formações!$B$10,0),IF(AND(ISNUMBER(Formações!$C$11),A1616&gt;=Formações!$C$11),Formações!$B$11,0),IF(AND(ISNUMBER(Formações!$C$12),A1616&gt;=Formações!$C$12),Formações!$B$12,0))</f>
        <v>0</v>
      </c>
      <c r="E1616">
        <v>31</v>
      </c>
      <c r="F1616" s="8">
        <f t="shared" si="25"/>
        <v>0</v>
      </c>
    </row>
    <row r="1617" spans="1:6">
      <c r="A1617" s="1">
        <v>46171</v>
      </c>
      <c r="B1617" s="16">
        <v>46143</v>
      </c>
      <c r="C1617" s="8">
        <f>IFERROR(LOOKUP(2,1/((Vencimentos!$B$8:$B$37&lt;=A1617)*(Vencimentos!$B$8:$B$37&lt;&gt;"")*(Vencimentos!$C$8:$C$37&lt;&gt;"")),Vencimentos!$C$8:$C$37),0)</f>
        <v>0</v>
      </c>
      <c r="D1617" s="10">
        <f>MAX(IF(AND(ISNUMBER(Formações!$C$8),A1617&gt;=Formações!$C$8),Formações!$B$8,0),IF(AND(ISNUMBER(Formações!$C$9),A1617&gt;=Formações!$C$9),Formações!$B$9,0),IF(AND(ISNUMBER(Formações!$C$10),A1617&gt;=Formações!$C$10),Formações!$B$10,0),IF(AND(ISNUMBER(Formações!$C$11),A1617&gt;=Formações!$C$11),Formações!$B$11,0),IF(AND(ISNUMBER(Formações!$C$12),A1617&gt;=Formações!$C$12),Formações!$B$12,0))</f>
        <v>0</v>
      </c>
      <c r="E1617">
        <v>31</v>
      </c>
      <c r="F1617" s="8">
        <f t="shared" si="25"/>
        <v>0</v>
      </c>
    </row>
    <row r="1618" spans="1:6">
      <c r="A1618" s="1">
        <v>46172</v>
      </c>
      <c r="B1618" s="16">
        <v>46143</v>
      </c>
      <c r="C1618" s="8">
        <f>IFERROR(LOOKUP(2,1/((Vencimentos!$B$8:$B$37&lt;=A1618)*(Vencimentos!$B$8:$B$37&lt;&gt;"")*(Vencimentos!$C$8:$C$37&lt;&gt;"")),Vencimentos!$C$8:$C$37),0)</f>
        <v>0</v>
      </c>
      <c r="D1618" s="10">
        <f>MAX(IF(AND(ISNUMBER(Formações!$C$8),A1618&gt;=Formações!$C$8),Formações!$B$8,0),IF(AND(ISNUMBER(Formações!$C$9),A1618&gt;=Formações!$C$9),Formações!$B$9,0),IF(AND(ISNUMBER(Formações!$C$10),A1618&gt;=Formações!$C$10),Formações!$B$10,0),IF(AND(ISNUMBER(Formações!$C$11),A1618&gt;=Formações!$C$11),Formações!$B$11,0),IF(AND(ISNUMBER(Formações!$C$12),A1618&gt;=Formações!$C$12),Formações!$B$12,0))</f>
        <v>0</v>
      </c>
      <c r="E1618">
        <v>31</v>
      </c>
      <c r="F1618" s="8">
        <f t="shared" si="25"/>
        <v>0</v>
      </c>
    </row>
    <row r="1619" spans="1:6">
      <c r="A1619" s="1">
        <v>46173</v>
      </c>
      <c r="B1619" s="16">
        <v>46143</v>
      </c>
      <c r="C1619" s="8">
        <f>IFERROR(LOOKUP(2,1/((Vencimentos!$B$8:$B$37&lt;=A1619)*(Vencimentos!$B$8:$B$37&lt;&gt;"")*(Vencimentos!$C$8:$C$37&lt;&gt;"")),Vencimentos!$C$8:$C$37),0)</f>
        <v>0</v>
      </c>
      <c r="D1619" s="10">
        <f>MAX(IF(AND(ISNUMBER(Formações!$C$8),A1619&gt;=Formações!$C$8),Formações!$B$8,0),IF(AND(ISNUMBER(Formações!$C$9),A1619&gt;=Formações!$C$9),Formações!$B$9,0),IF(AND(ISNUMBER(Formações!$C$10),A1619&gt;=Formações!$C$10),Formações!$B$10,0),IF(AND(ISNUMBER(Formações!$C$11),A1619&gt;=Formações!$C$11),Formações!$B$11,0),IF(AND(ISNUMBER(Formações!$C$12),A1619&gt;=Formações!$C$12),Formações!$B$12,0))</f>
        <v>0</v>
      </c>
      <c r="E1619">
        <v>31</v>
      </c>
      <c r="F1619" s="8">
        <f t="shared" si="25"/>
        <v>0</v>
      </c>
    </row>
    <row r="1620" spans="1:6">
      <c r="A1620" s="1">
        <v>46174</v>
      </c>
      <c r="B1620" s="16">
        <v>46174</v>
      </c>
      <c r="C1620" s="8">
        <f>IFERROR(LOOKUP(2,1/((Vencimentos!$B$8:$B$37&lt;=A1620)*(Vencimentos!$B$8:$B$37&lt;&gt;"")*(Vencimentos!$C$8:$C$37&lt;&gt;"")),Vencimentos!$C$8:$C$37),0)</f>
        <v>0</v>
      </c>
      <c r="D1620" s="10">
        <f>MAX(IF(AND(ISNUMBER(Formações!$C$8),A1620&gt;=Formações!$C$8),Formações!$B$8,0),IF(AND(ISNUMBER(Formações!$C$9),A1620&gt;=Formações!$C$9),Formações!$B$9,0),IF(AND(ISNUMBER(Formações!$C$10),A1620&gt;=Formações!$C$10),Formações!$B$10,0),IF(AND(ISNUMBER(Formações!$C$11),A1620&gt;=Formações!$C$11),Formações!$B$11,0),IF(AND(ISNUMBER(Formações!$C$12),A1620&gt;=Formações!$C$12),Formações!$B$12,0))</f>
        <v>0</v>
      </c>
      <c r="E1620">
        <v>30</v>
      </c>
      <c r="F1620" s="8">
        <f t="shared" si="25"/>
        <v>0</v>
      </c>
    </row>
    <row r="1621" spans="1:6">
      <c r="A1621" s="1">
        <v>46175</v>
      </c>
      <c r="B1621" s="16">
        <v>46174</v>
      </c>
      <c r="C1621" s="8">
        <f>IFERROR(LOOKUP(2,1/((Vencimentos!$B$8:$B$37&lt;=A1621)*(Vencimentos!$B$8:$B$37&lt;&gt;"")*(Vencimentos!$C$8:$C$37&lt;&gt;"")),Vencimentos!$C$8:$C$37),0)</f>
        <v>0</v>
      </c>
      <c r="D1621" s="10">
        <f>MAX(IF(AND(ISNUMBER(Formações!$C$8),A1621&gt;=Formações!$C$8),Formações!$B$8,0),IF(AND(ISNUMBER(Formações!$C$9),A1621&gt;=Formações!$C$9),Formações!$B$9,0),IF(AND(ISNUMBER(Formações!$C$10),A1621&gt;=Formações!$C$10),Formações!$B$10,0),IF(AND(ISNUMBER(Formações!$C$11),A1621&gt;=Formações!$C$11),Formações!$B$11,0),IF(AND(ISNUMBER(Formações!$C$12),A1621&gt;=Formações!$C$12),Formações!$B$12,0))</f>
        <v>0</v>
      </c>
      <c r="E1621">
        <v>30</v>
      </c>
      <c r="F1621" s="8">
        <f t="shared" si="25"/>
        <v>0</v>
      </c>
    </row>
    <row r="1622" spans="1:6">
      <c r="A1622" s="1">
        <v>46176</v>
      </c>
      <c r="B1622" s="16">
        <v>46174</v>
      </c>
      <c r="C1622" s="8">
        <f>IFERROR(LOOKUP(2,1/((Vencimentos!$B$8:$B$37&lt;=A1622)*(Vencimentos!$B$8:$B$37&lt;&gt;"")*(Vencimentos!$C$8:$C$37&lt;&gt;"")),Vencimentos!$C$8:$C$37),0)</f>
        <v>0</v>
      </c>
      <c r="D1622" s="10">
        <f>MAX(IF(AND(ISNUMBER(Formações!$C$8),A1622&gt;=Formações!$C$8),Formações!$B$8,0),IF(AND(ISNUMBER(Formações!$C$9),A1622&gt;=Formações!$C$9),Formações!$B$9,0),IF(AND(ISNUMBER(Formações!$C$10),A1622&gt;=Formações!$C$10),Formações!$B$10,0),IF(AND(ISNUMBER(Formações!$C$11),A1622&gt;=Formações!$C$11),Formações!$B$11,0),IF(AND(ISNUMBER(Formações!$C$12),A1622&gt;=Formações!$C$12),Formações!$B$12,0))</f>
        <v>0</v>
      </c>
      <c r="E1622">
        <v>30</v>
      </c>
      <c r="F1622" s="8">
        <f t="shared" si="25"/>
        <v>0</v>
      </c>
    </row>
    <row r="1623" spans="1:6">
      <c r="A1623" s="1">
        <v>46177</v>
      </c>
      <c r="B1623" s="16">
        <v>46174</v>
      </c>
      <c r="C1623" s="8">
        <f>IFERROR(LOOKUP(2,1/((Vencimentos!$B$8:$B$37&lt;=A1623)*(Vencimentos!$B$8:$B$37&lt;&gt;"")*(Vencimentos!$C$8:$C$37&lt;&gt;"")),Vencimentos!$C$8:$C$37),0)</f>
        <v>0</v>
      </c>
      <c r="D1623" s="10">
        <f>MAX(IF(AND(ISNUMBER(Formações!$C$8),A1623&gt;=Formações!$C$8),Formações!$B$8,0),IF(AND(ISNUMBER(Formações!$C$9),A1623&gt;=Formações!$C$9),Formações!$B$9,0),IF(AND(ISNUMBER(Formações!$C$10),A1623&gt;=Formações!$C$10),Formações!$B$10,0),IF(AND(ISNUMBER(Formações!$C$11),A1623&gt;=Formações!$C$11),Formações!$B$11,0),IF(AND(ISNUMBER(Formações!$C$12),A1623&gt;=Formações!$C$12),Formações!$B$12,0))</f>
        <v>0</v>
      </c>
      <c r="E1623">
        <v>30</v>
      </c>
      <c r="F1623" s="8">
        <f t="shared" si="25"/>
        <v>0</v>
      </c>
    </row>
    <row r="1624" spans="1:6">
      <c r="A1624" s="1">
        <v>46178</v>
      </c>
      <c r="B1624" s="16">
        <v>46174</v>
      </c>
      <c r="C1624" s="8">
        <f>IFERROR(LOOKUP(2,1/((Vencimentos!$B$8:$B$37&lt;=A1624)*(Vencimentos!$B$8:$B$37&lt;&gt;"")*(Vencimentos!$C$8:$C$37&lt;&gt;"")),Vencimentos!$C$8:$C$37),0)</f>
        <v>0</v>
      </c>
      <c r="D1624" s="10">
        <f>MAX(IF(AND(ISNUMBER(Formações!$C$8),A1624&gt;=Formações!$C$8),Formações!$B$8,0),IF(AND(ISNUMBER(Formações!$C$9),A1624&gt;=Formações!$C$9),Formações!$B$9,0),IF(AND(ISNUMBER(Formações!$C$10),A1624&gt;=Formações!$C$10),Formações!$B$10,0),IF(AND(ISNUMBER(Formações!$C$11),A1624&gt;=Formações!$C$11),Formações!$B$11,0),IF(AND(ISNUMBER(Formações!$C$12),A1624&gt;=Formações!$C$12),Formações!$B$12,0))</f>
        <v>0</v>
      </c>
      <c r="E1624">
        <v>30</v>
      </c>
      <c r="F1624" s="8">
        <f t="shared" si="25"/>
        <v>0</v>
      </c>
    </row>
    <row r="1625" spans="1:6">
      <c r="A1625" s="1">
        <v>46179</v>
      </c>
      <c r="B1625" s="16">
        <v>46174</v>
      </c>
      <c r="C1625" s="8">
        <f>IFERROR(LOOKUP(2,1/((Vencimentos!$B$8:$B$37&lt;=A1625)*(Vencimentos!$B$8:$B$37&lt;&gt;"")*(Vencimentos!$C$8:$C$37&lt;&gt;"")),Vencimentos!$C$8:$C$37),0)</f>
        <v>0</v>
      </c>
      <c r="D1625" s="10">
        <f>MAX(IF(AND(ISNUMBER(Formações!$C$8),A1625&gt;=Formações!$C$8),Formações!$B$8,0),IF(AND(ISNUMBER(Formações!$C$9),A1625&gt;=Formações!$C$9),Formações!$B$9,0),IF(AND(ISNUMBER(Formações!$C$10),A1625&gt;=Formações!$C$10),Formações!$B$10,0),IF(AND(ISNUMBER(Formações!$C$11),A1625&gt;=Formações!$C$11),Formações!$B$11,0),IF(AND(ISNUMBER(Formações!$C$12),A1625&gt;=Formações!$C$12),Formações!$B$12,0))</f>
        <v>0</v>
      </c>
      <c r="E1625">
        <v>30</v>
      </c>
      <c r="F1625" s="8">
        <f t="shared" si="25"/>
        <v>0</v>
      </c>
    </row>
    <row r="1626" spans="1:6">
      <c r="A1626" s="1">
        <v>46180</v>
      </c>
      <c r="B1626" s="16">
        <v>46174</v>
      </c>
      <c r="C1626" s="8">
        <f>IFERROR(LOOKUP(2,1/((Vencimentos!$B$8:$B$37&lt;=A1626)*(Vencimentos!$B$8:$B$37&lt;&gt;"")*(Vencimentos!$C$8:$C$37&lt;&gt;"")),Vencimentos!$C$8:$C$37),0)</f>
        <v>0</v>
      </c>
      <c r="D1626" s="10">
        <f>MAX(IF(AND(ISNUMBER(Formações!$C$8),A1626&gt;=Formações!$C$8),Formações!$B$8,0),IF(AND(ISNUMBER(Formações!$C$9),A1626&gt;=Formações!$C$9),Formações!$B$9,0),IF(AND(ISNUMBER(Formações!$C$10),A1626&gt;=Formações!$C$10),Formações!$B$10,0),IF(AND(ISNUMBER(Formações!$C$11),A1626&gt;=Formações!$C$11),Formações!$B$11,0),IF(AND(ISNUMBER(Formações!$C$12),A1626&gt;=Formações!$C$12),Formações!$B$12,0))</f>
        <v>0</v>
      </c>
      <c r="E1626">
        <v>30</v>
      </c>
      <c r="F1626" s="8">
        <f t="shared" si="25"/>
        <v>0</v>
      </c>
    </row>
    <row r="1627" spans="1:6">
      <c r="A1627" s="1">
        <v>46181</v>
      </c>
      <c r="B1627" s="16">
        <v>46174</v>
      </c>
      <c r="C1627" s="8">
        <f>IFERROR(LOOKUP(2,1/((Vencimentos!$B$8:$B$37&lt;=A1627)*(Vencimentos!$B$8:$B$37&lt;&gt;"")*(Vencimentos!$C$8:$C$37&lt;&gt;"")),Vencimentos!$C$8:$C$37),0)</f>
        <v>0</v>
      </c>
      <c r="D1627" s="10">
        <f>MAX(IF(AND(ISNUMBER(Formações!$C$8),A1627&gt;=Formações!$C$8),Formações!$B$8,0),IF(AND(ISNUMBER(Formações!$C$9),A1627&gt;=Formações!$C$9),Formações!$B$9,0),IF(AND(ISNUMBER(Formações!$C$10),A1627&gt;=Formações!$C$10),Formações!$B$10,0),IF(AND(ISNUMBER(Formações!$C$11),A1627&gt;=Formações!$C$11),Formações!$B$11,0),IF(AND(ISNUMBER(Formações!$C$12),A1627&gt;=Formações!$C$12),Formações!$B$12,0))</f>
        <v>0</v>
      </c>
      <c r="E1627">
        <v>30</v>
      </c>
      <c r="F1627" s="8">
        <f t="shared" si="25"/>
        <v>0</v>
      </c>
    </row>
    <row r="1628" spans="1:6">
      <c r="A1628" s="1">
        <v>46182</v>
      </c>
      <c r="B1628" s="16">
        <v>46174</v>
      </c>
      <c r="C1628" s="8">
        <f>IFERROR(LOOKUP(2,1/((Vencimentos!$B$8:$B$37&lt;=A1628)*(Vencimentos!$B$8:$B$37&lt;&gt;"")*(Vencimentos!$C$8:$C$37&lt;&gt;"")),Vencimentos!$C$8:$C$37),0)</f>
        <v>0</v>
      </c>
      <c r="D1628" s="10">
        <f>MAX(IF(AND(ISNUMBER(Formações!$C$8),A1628&gt;=Formações!$C$8),Formações!$B$8,0),IF(AND(ISNUMBER(Formações!$C$9),A1628&gt;=Formações!$C$9),Formações!$B$9,0),IF(AND(ISNUMBER(Formações!$C$10),A1628&gt;=Formações!$C$10),Formações!$B$10,0),IF(AND(ISNUMBER(Formações!$C$11),A1628&gt;=Formações!$C$11),Formações!$B$11,0),IF(AND(ISNUMBER(Formações!$C$12),A1628&gt;=Formações!$C$12),Formações!$B$12,0))</f>
        <v>0</v>
      </c>
      <c r="E1628">
        <v>30</v>
      </c>
      <c r="F1628" s="8">
        <f t="shared" si="25"/>
        <v>0</v>
      </c>
    </row>
    <row r="1629" spans="1:6">
      <c r="A1629" s="1">
        <v>46183</v>
      </c>
      <c r="B1629" s="16">
        <v>46174</v>
      </c>
      <c r="C1629" s="8">
        <f>IFERROR(LOOKUP(2,1/((Vencimentos!$B$8:$B$37&lt;=A1629)*(Vencimentos!$B$8:$B$37&lt;&gt;"")*(Vencimentos!$C$8:$C$37&lt;&gt;"")),Vencimentos!$C$8:$C$37),0)</f>
        <v>0</v>
      </c>
      <c r="D1629" s="10">
        <f>MAX(IF(AND(ISNUMBER(Formações!$C$8),A1629&gt;=Formações!$C$8),Formações!$B$8,0),IF(AND(ISNUMBER(Formações!$C$9),A1629&gt;=Formações!$C$9),Formações!$B$9,0),IF(AND(ISNUMBER(Formações!$C$10),A1629&gt;=Formações!$C$10),Formações!$B$10,0),IF(AND(ISNUMBER(Formações!$C$11),A1629&gt;=Formações!$C$11),Formações!$B$11,0),IF(AND(ISNUMBER(Formações!$C$12),A1629&gt;=Formações!$C$12),Formações!$B$12,0))</f>
        <v>0</v>
      </c>
      <c r="E1629">
        <v>30</v>
      </c>
      <c r="F1629" s="8">
        <f t="shared" si="25"/>
        <v>0</v>
      </c>
    </row>
    <row r="1630" spans="1:6">
      <c r="A1630" s="1">
        <v>46184</v>
      </c>
      <c r="B1630" s="16">
        <v>46174</v>
      </c>
      <c r="C1630" s="8">
        <f>IFERROR(LOOKUP(2,1/((Vencimentos!$B$8:$B$37&lt;=A1630)*(Vencimentos!$B$8:$B$37&lt;&gt;"")*(Vencimentos!$C$8:$C$37&lt;&gt;"")),Vencimentos!$C$8:$C$37),0)</f>
        <v>0</v>
      </c>
      <c r="D1630" s="10">
        <f>MAX(IF(AND(ISNUMBER(Formações!$C$8),A1630&gt;=Formações!$C$8),Formações!$B$8,0),IF(AND(ISNUMBER(Formações!$C$9),A1630&gt;=Formações!$C$9),Formações!$B$9,0),IF(AND(ISNUMBER(Formações!$C$10),A1630&gt;=Formações!$C$10),Formações!$B$10,0),IF(AND(ISNUMBER(Formações!$C$11),A1630&gt;=Formações!$C$11),Formações!$B$11,0),IF(AND(ISNUMBER(Formações!$C$12),A1630&gt;=Formações!$C$12),Formações!$B$12,0))</f>
        <v>0</v>
      </c>
      <c r="E1630">
        <v>30</v>
      </c>
      <c r="F1630" s="8">
        <f t="shared" si="25"/>
        <v>0</v>
      </c>
    </row>
    <row r="1631" spans="1:6">
      <c r="A1631" s="1">
        <v>46185</v>
      </c>
      <c r="B1631" s="16">
        <v>46174</v>
      </c>
      <c r="C1631" s="8">
        <f>IFERROR(LOOKUP(2,1/((Vencimentos!$B$8:$B$37&lt;=A1631)*(Vencimentos!$B$8:$B$37&lt;&gt;"")*(Vencimentos!$C$8:$C$37&lt;&gt;"")),Vencimentos!$C$8:$C$37),0)</f>
        <v>0</v>
      </c>
      <c r="D1631" s="10">
        <f>MAX(IF(AND(ISNUMBER(Formações!$C$8),A1631&gt;=Formações!$C$8),Formações!$B$8,0),IF(AND(ISNUMBER(Formações!$C$9),A1631&gt;=Formações!$C$9),Formações!$B$9,0),IF(AND(ISNUMBER(Formações!$C$10),A1631&gt;=Formações!$C$10),Formações!$B$10,0),IF(AND(ISNUMBER(Formações!$C$11),A1631&gt;=Formações!$C$11),Formações!$B$11,0),IF(AND(ISNUMBER(Formações!$C$12),A1631&gt;=Formações!$C$12),Formações!$B$12,0))</f>
        <v>0</v>
      </c>
      <c r="E1631">
        <v>30</v>
      </c>
      <c r="F1631" s="8">
        <f t="shared" si="25"/>
        <v>0</v>
      </c>
    </row>
    <row r="1632" spans="1:6">
      <c r="A1632" s="1">
        <v>46186</v>
      </c>
      <c r="B1632" s="16">
        <v>46174</v>
      </c>
      <c r="C1632" s="8">
        <f>IFERROR(LOOKUP(2,1/((Vencimentos!$B$8:$B$37&lt;=A1632)*(Vencimentos!$B$8:$B$37&lt;&gt;"")*(Vencimentos!$C$8:$C$37&lt;&gt;"")),Vencimentos!$C$8:$C$37),0)</f>
        <v>0</v>
      </c>
      <c r="D1632" s="10">
        <f>MAX(IF(AND(ISNUMBER(Formações!$C$8),A1632&gt;=Formações!$C$8),Formações!$B$8,0),IF(AND(ISNUMBER(Formações!$C$9),A1632&gt;=Formações!$C$9),Formações!$B$9,0),IF(AND(ISNUMBER(Formações!$C$10),A1632&gt;=Formações!$C$10),Formações!$B$10,0),IF(AND(ISNUMBER(Formações!$C$11),A1632&gt;=Formações!$C$11),Formações!$B$11,0),IF(AND(ISNUMBER(Formações!$C$12),A1632&gt;=Formações!$C$12),Formações!$B$12,0))</f>
        <v>0</v>
      </c>
      <c r="E1632">
        <v>30</v>
      </c>
      <c r="F1632" s="8">
        <f t="shared" si="25"/>
        <v>0</v>
      </c>
    </row>
    <row r="1633" spans="1:6">
      <c r="A1633" s="1">
        <v>46187</v>
      </c>
      <c r="B1633" s="16">
        <v>46174</v>
      </c>
      <c r="C1633" s="8">
        <f>IFERROR(LOOKUP(2,1/((Vencimentos!$B$8:$B$37&lt;=A1633)*(Vencimentos!$B$8:$B$37&lt;&gt;"")*(Vencimentos!$C$8:$C$37&lt;&gt;"")),Vencimentos!$C$8:$C$37),0)</f>
        <v>0</v>
      </c>
      <c r="D1633" s="10">
        <f>MAX(IF(AND(ISNUMBER(Formações!$C$8),A1633&gt;=Formações!$C$8),Formações!$B$8,0),IF(AND(ISNUMBER(Formações!$C$9),A1633&gt;=Formações!$C$9),Formações!$B$9,0),IF(AND(ISNUMBER(Formações!$C$10),A1633&gt;=Formações!$C$10),Formações!$B$10,0),IF(AND(ISNUMBER(Formações!$C$11),A1633&gt;=Formações!$C$11),Formações!$B$11,0),IF(AND(ISNUMBER(Formações!$C$12),A1633&gt;=Formações!$C$12),Formações!$B$12,0))</f>
        <v>0</v>
      </c>
      <c r="E1633">
        <v>30</v>
      </c>
      <c r="F1633" s="8">
        <f t="shared" si="25"/>
        <v>0</v>
      </c>
    </row>
    <row r="1634" spans="1:6">
      <c r="A1634" s="1">
        <v>46188</v>
      </c>
      <c r="B1634" s="16">
        <v>46174</v>
      </c>
      <c r="C1634" s="8">
        <f>IFERROR(LOOKUP(2,1/((Vencimentos!$B$8:$B$37&lt;=A1634)*(Vencimentos!$B$8:$B$37&lt;&gt;"")*(Vencimentos!$C$8:$C$37&lt;&gt;"")),Vencimentos!$C$8:$C$37),0)</f>
        <v>0</v>
      </c>
      <c r="D1634" s="10">
        <f>MAX(IF(AND(ISNUMBER(Formações!$C$8),A1634&gt;=Formações!$C$8),Formações!$B$8,0),IF(AND(ISNUMBER(Formações!$C$9),A1634&gt;=Formações!$C$9),Formações!$B$9,0),IF(AND(ISNUMBER(Formações!$C$10),A1634&gt;=Formações!$C$10),Formações!$B$10,0),IF(AND(ISNUMBER(Formações!$C$11),A1634&gt;=Formações!$C$11),Formações!$B$11,0),IF(AND(ISNUMBER(Formações!$C$12),A1634&gt;=Formações!$C$12),Formações!$B$12,0))</f>
        <v>0</v>
      </c>
      <c r="E1634">
        <v>30</v>
      </c>
      <c r="F1634" s="8">
        <f t="shared" si="25"/>
        <v>0</v>
      </c>
    </row>
    <row r="1635" spans="1:6">
      <c r="A1635" s="1">
        <v>46189</v>
      </c>
      <c r="B1635" s="16">
        <v>46174</v>
      </c>
      <c r="C1635" s="8">
        <f>IFERROR(LOOKUP(2,1/((Vencimentos!$B$8:$B$37&lt;=A1635)*(Vencimentos!$B$8:$B$37&lt;&gt;"")*(Vencimentos!$C$8:$C$37&lt;&gt;"")),Vencimentos!$C$8:$C$37),0)</f>
        <v>0</v>
      </c>
      <c r="D1635" s="10">
        <f>MAX(IF(AND(ISNUMBER(Formações!$C$8),A1635&gt;=Formações!$C$8),Formações!$B$8,0),IF(AND(ISNUMBER(Formações!$C$9),A1635&gt;=Formações!$C$9),Formações!$B$9,0),IF(AND(ISNUMBER(Formações!$C$10),A1635&gt;=Formações!$C$10),Formações!$B$10,0),IF(AND(ISNUMBER(Formações!$C$11),A1635&gt;=Formações!$C$11),Formações!$B$11,0),IF(AND(ISNUMBER(Formações!$C$12),A1635&gt;=Formações!$C$12),Formações!$B$12,0))</f>
        <v>0</v>
      </c>
      <c r="E1635">
        <v>30</v>
      </c>
      <c r="F1635" s="8">
        <f t="shared" si="25"/>
        <v>0</v>
      </c>
    </row>
    <row r="1636" spans="1:6">
      <c r="A1636" s="1">
        <v>46190</v>
      </c>
      <c r="B1636" s="16">
        <v>46174</v>
      </c>
      <c r="C1636" s="8">
        <f>IFERROR(LOOKUP(2,1/((Vencimentos!$B$8:$B$37&lt;=A1636)*(Vencimentos!$B$8:$B$37&lt;&gt;"")*(Vencimentos!$C$8:$C$37&lt;&gt;"")),Vencimentos!$C$8:$C$37),0)</f>
        <v>0</v>
      </c>
      <c r="D1636" s="10">
        <f>MAX(IF(AND(ISNUMBER(Formações!$C$8),A1636&gt;=Formações!$C$8),Formações!$B$8,0),IF(AND(ISNUMBER(Formações!$C$9),A1636&gt;=Formações!$C$9),Formações!$B$9,0),IF(AND(ISNUMBER(Formações!$C$10),A1636&gt;=Formações!$C$10),Formações!$B$10,0),IF(AND(ISNUMBER(Formações!$C$11),A1636&gt;=Formações!$C$11),Formações!$B$11,0),IF(AND(ISNUMBER(Formações!$C$12),A1636&gt;=Formações!$C$12),Formações!$B$12,0))</f>
        <v>0</v>
      </c>
      <c r="E1636">
        <v>30</v>
      </c>
      <c r="F1636" s="8">
        <f t="shared" si="25"/>
        <v>0</v>
      </c>
    </row>
    <row r="1637" spans="1:6">
      <c r="A1637" s="1">
        <v>46191</v>
      </c>
      <c r="B1637" s="16">
        <v>46174</v>
      </c>
      <c r="C1637" s="8">
        <f>IFERROR(LOOKUP(2,1/((Vencimentos!$B$8:$B$37&lt;=A1637)*(Vencimentos!$B$8:$B$37&lt;&gt;"")*(Vencimentos!$C$8:$C$37&lt;&gt;"")),Vencimentos!$C$8:$C$37),0)</f>
        <v>0</v>
      </c>
      <c r="D1637" s="10">
        <f>MAX(IF(AND(ISNUMBER(Formações!$C$8),A1637&gt;=Formações!$C$8),Formações!$B$8,0),IF(AND(ISNUMBER(Formações!$C$9),A1637&gt;=Formações!$C$9),Formações!$B$9,0),IF(AND(ISNUMBER(Formações!$C$10),A1637&gt;=Formações!$C$10),Formações!$B$10,0),IF(AND(ISNUMBER(Formações!$C$11),A1637&gt;=Formações!$C$11),Formações!$B$11,0),IF(AND(ISNUMBER(Formações!$C$12),A1637&gt;=Formações!$C$12),Formações!$B$12,0))</f>
        <v>0</v>
      </c>
      <c r="E1637">
        <v>30</v>
      </c>
      <c r="F1637" s="8">
        <f t="shared" si="25"/>
        <v>0</v>
      </c>
    </row>
    <row r="1638" spans="1:6">
      <c r="A1638" s="1">
        <v>46192</v>
      </c>
      <c r="B1638" s="16">
        <v>46174</v>
      </c>
      <c r="C1638" s="8">
        <f>IFERROR(LOOKUP(2,1/((Vencimentos!$B$8:$B$37&lt;=A1638)*(Vencimentos!$B$8:$B$37&lt;&gt;"")*(Vencimentos!$C$8:$C$37&lt;&gt;"")),Vencimentos!$C$8:$C$37),0)</f>
        <v>0</v>
      </c>
      <c r="D1638" s="10">
        <f>MAX(IF(AND(ISNUMBER(Formações!$C$8),A1638&gt;=Formações!$C$8),Formações!$B$8,0),IF(AND(ISNUMBER(Formações!$C$9),A1638&gt;=Formações!$C$9),Formações!$B$9,0),IF(AND(ISNUMBER(Formações!$C$10),A1638&gt;=Formações!$C$10),Formações!$B$10,0),IF(AND(ISNUMBER(Formações!$C$11),A1638&gt;=Formações!$C$11),Formações!$B$11,0),IF(AND(ISNUMBER(Formações!$C$12),A1638&gt;=Formações!$C$12),Formações!$B$12,0))</f>
        <v>0</v>
      </c>
      <c r="E1638">
        <v>30</v>
      </c>
      <c r="F1638" s="8">
        <f t="shared" si="25"/>
        <v>0</v>
      </c>
    </row>
    <row r="1639" spans="1:6">
      <c r="A1639" s="1">
        <v>46193</v>
      </c>
      <c r="B1639" s="16">
        <v>46174</v>
      </c>
      <c r="C1639" s="8">
        <f>IFERROR(LOOKUP(2,1/((Vencimentos!$B$8:$B$37&lt;=A1639)*(Vencimentos!$B$8:$B$37&lt;&gt;"")*(Vencimentos!$C$8:$C$37&lt;&gt;"")),Vencimentos!$C$8:$C$37),0)</f>
        <v>0</v>
      </c>
      <c r="D1639" s="10">
        <f>MAX(IF(AND(ISNUMBER(Formações!$C$8),A1639&gt;=Formações!$C$8),Formações!$B$8,0),IF(AND(ISNUMBER(Formações!$C$9),A1639&gt;=Formações!$C$9),Formações!$B$9,0),IF(AND(ISNUMBER(Formações!$C$10),A1639&gt;=Formações!$C$10),Formações!$B$10,0),IF(AND(ISNUMBER(Formações!$C$11),A1639&gt;=Formações!$C$11),Formações!$B$11,0),IF(AND(ISNUMBER(Formações!$C$12),A1639&gt;=Formações!$C$12),Formações!$B$12,0))</f>
        <v>0</v>
      </c>
      <c r="E1639">
        <v>30</v>
      </c>
      <c r="F1639" s="8">
        <f t="shared" si="25"/>
        <v>0</v>
      </c>
    </row>
    <row r="1640" spans="1:6">
      <c r="A1640" s="1">
        <v>46194</v>
      </c>
      <c r="B1640" s="16">
        <v>46174</v>
      </c>
      <c r="C1640" s="8">
        <f>IFERROR(LOOKUP(2,1/((Vencimentos!$B$8:$B$37&lt;=A1640)*(Vencimentos!$B$8:$B$37&lt;&gt;"")*(Vencimentos!$C$8:$C$37&lt;&gt;"")),Vencimentos!$C$8:$C$37),0)</f>
        <v>0</v>
      </c>
      <c r="D1640" s="10">
        <f>MAX(IF(AND(ISNUMBER(Formações!$C$8),A1640&gt;=Formações!$C$8),Formações!$B$8,0),IF(AND(ISNUMBER(Formações!$C$9),A1640&gt;=Formações!$C$9),Formações!$B$9,0),IF(AND(ISNUMBER(Formações!$C$10),A1640&gt;=Formações!$C$10),Formações!$B$10,0),IF(AND(ISNUMBER(Formações!$C$11),A1640&gt;=Formações!$C$11),Formações!$B$11,0),IF(AND(ISNUMBER(Formações!$C$12),A1640&gt;=Formações!$C$12),Formações!$B$12,0))</f>
        <v>0</v>
      </c>
      <c r="E1640">
        <v>30</v>
      </c>
      <c r="F1640" s="8">
        <f t="shared" si="25"/>
        <v>0</v>
      </c>
    </row>
    <row r="1641" spans="1:6">
      <c r="A1641" s="1">
        <v>46195</v>
      </c>
      <c r="B1641" s="16">
        <v>46174</v>
      </c>
      <c r="C1641" s="8">
        <f>IFERROR(LOOKUP(2,1/((Vencimentos!$B$8:$B$37&lt;=A1641)*(Vencimentos!$B$8:$B$37&lt;&gt;"")*(Vencimentos!$C$8:$C$37&lt;&gt;"")),Vencimentos!$C$8:$C$37),0)</f>
        <v>0</v>
      </c>
      <c r="D1641" s="10">
        <f>MAX(IF(AND(ISNUMBER(Formações!$C$8),A1641&gt;=Formações!$C$8),Formações!$B$8,0),IF(AND(ISNUMBER(Formações!$C$9),A1641&gt;=Formações!$C$9),Formações!$B$9,0),IF(AND(ISNUMBER(Formações!$C$10),A1641&gt;=Formações!$C$10),Formações!$B$10,0),IF(AND(ISNUMBER(Formações!$C$11),A1641&gt;=Formações!$C$11),Formações!$B$11,0),IF(AND(ISNUMBER(Formações!$C$12),A1641&gt;=Formações!$C$12),Formações!$B$12,0))</f>
        <v>0</v>
      </c>
      <c r="E1641">
        <v>30</v>
      </c>
      <c r="F1641" s="8">
        <f t="shared" si="25"/>
        <v>0</v>
      </c>
    </row>
    <row r="1642" spans="1:6">
      <c r="A1642" s="1">
        <v>46196</v>
      </c>
      <c r="B1642" s="16">
        <v>46174</v>
      </c>
      <c r="C1642" s="8">
        <f>IFERROR(LOOKUP(2,1/((Vencimentos!$B$8:$B$37&lt;=A1642)*(Vencimentos!$B$8:$B$37&lt;&gt;"")*(Vencimentos!$C$8:$C$37&lt;&gt;"")),Vencimentos!$C$8:$C$37),0)</f>
        <v>0</v>
      </c>
      <c r="D1642" s="10">
        <f>MAX(IF(AND(ISNUMBER(Formações!$C$8),A1642&gt;=Formações!$C$8),Formações!$B$8,0),IF(AND(ISNUMBER(Formações!$C$9),A1642&gt;=Formações!$C$9),Formações!$B$9,0),IF(AND(ISNUMBER(Formações!$C$10),A1642&gt;=Formações!$C$10),Formações!$B$10,0),IF(AND(ISNUMBER(Formações!$C$11),A1642&gt;=Formações!$C$11),Formações!$B$11,0),IF(AND(ISNUMBER(Formações!$C$12),A1642&gt;=Formações!$C$12),Formações!$B$12,0))</f>
        <v>0</v>
      </c>
      <c r="E1642">
        <v>30</v>
      </c>
      <c r="F1642" s="8">
        <f t="shared" si="25"/>
        <v>0</v>
      </c>
    </row>
    <row r="1643" spans="1:6">
      <c r="A1643" s="1">
        <v>46197</v>
      </c>
      <c r="B1643" s="16">
        <v>46174</v>
      </c>
      <c r="C1643" s="8">
        <f>IFERROR(LOOKUP(2,1/((Vencimentos!$B$8:$B$37&lt;=A1643)*(Vencimentos!$B$8:$B$37&lt;&gt;"")*(Vencimentos!$C$8:$C$37&lt;&gt;"")),Vencimentos!$C$8:$C$37),0)</f>
        <v>0</v>
      </c>
      <c r="D1643" s="10">
        <f>MAX(IF(AND(ISNUMBER(Formações!$C$8),A1643&gt;=Formações!$C$8),Formações!$B$8,0),IF(AND(ISNUMBER(Formações!$C$9),A1643&gt;=Formações!$C$9),Formações!$B$9,0),IF(AND(ISNUMBER(Formações!$C$10),A1643&gt;=Formações!$C$10),Formações!$B$10,0),IF(AND(ISNUMBER(Formações!$C$11),A1643&gt;=Formações!$C$11),Formações!$B$11,0),IF(AND(ISNUMBER(Formações!$C$12),A1643&gt;=Formações!$C$12),Formações!$B$12,0))</f>
        <v>0</v>
      </c>
      <c r="E1643">
        <v>30</v>
      </c>
      <c r="F1643" s="8">
        <f t="shared" si="25"/>
        <v>0</v>
      </c>
    </row>
    <row r="1644" spans="1:6">
      <c r="A1644" s="1">
        <v>46198</v>
      </c>
      <c r="B1644" s="16">
        <v>46174</v>
      </c>
      <c r="C1644" s="8">
        <f>IFERROR(LOOKUP(2,1/((Vencimentos!$B$8:$B$37&lt;=A1644)*(Vencimentos!$B$8:$B$37&lt;&gt;"")*(Vencimentos!$C$8:$C$37&lt;&gt;"")),Vencimentos!$C$8:$C$37),0)</f>
        <v>0</v>
      </c>
      <c r="D1644" s="10">
        <f>MAX(IF(AND(ISNUMBER(Formações!$C$8),A1644&gt;=Formações!$C$8),Formações!$B$8,0),IF(AND(ISNUMBER(Formações!$C$9),A1644&gt;=Formações!$C$9),Formações!$B$9,0),IF(AND(ISNUMBER(Formações!$C$10),A1644&gt;=Formações!$C$10),Formações!$B$10,0),IF(AND(ISNUMBER(Formações!$C$11),A1644&gt;=Formações!$C$11),Formações!$B$11,0),IF(AND(ISNUMBER(Formações!$C$12),A1644&gt;=Formações!$C$12),Formações!$B$12,0))</f>
        <v>0</v>
      </c>
      <c r="E1644">
        <v>30</v>
      </c>
      <c r="F1644" s="8">
        <f t="shared" si="25"/>
        <v>0</v>
      </c>
    </row>
    <row r="1645" spans="1:6">
      <c r="A1645" s="1">
        <v>46199</v>
      </c>
      <c r="B1645" s="16">
        <v>46174</v>
      </c>
      <c r="C1645" s="8">
        <f>IFERROR(LOOKUP(2,1/((Vencimentos!$B$8:$B$37&lt;=A1645)*(Vencimentos!$B$8:$B$37&lt;&gt;"")*(Vencimentos!$C$8:$C$37&lt;&gt;"")),Vencimentos!$C$8:$C$37),0)</f>
        <v>0</v>
      </c>
      <c r="D1645" s="10">
        <f>MAX(IF(AND(ISNUMBER(Formações!$C$8),A1645&gt;=Formações!$C$8),Formações!$B$8,0),IF(AND(ISNUMBER(Formações!$C$9),A1645&gt;=Formações!$C$9),Formações!$B$9,0),IF(AND(ISNUMBER(Formações!$C$10),A1645&gt;=Formações!$C$10),Formações!$B$10,0),IF(AND(ISNUMBER(Formações!$C$11),A1645&gt;=Formações!$C$11),Formações!$B$11,0),IF(AND(ISNUMBER(Formações!$C$12),A1645&gt;=Formações!$C$12),Formações!$B$12,0))</f>
        <v>0</v>
      </c>
      <c r="E1645">
        <v>30</v>
      </c>
      <c r="F1645" s="8">
        <f t="shared" si="25"/>
        <v>0</v>
      </c>
    </row>
    <row r="1646" spans="1:6">
      <c r="A1646" s="1">
        <v>46200</v>
      </c>
      <c r="B1646" s="16">
        <v>46174</v>
      </c>
      <c r="C1646" s="8">
        <f>IFERROR(LOOKUP(2,1/((Vencimentos!$B$8:$B$37&lt;=A1646)*(Vencimentos!$B$8:$B$37&lt;&gt;"")*(Vencimentos!$C$8:$C$37&lt;&gt;"")),Vencimentos!$C$8:$C$37),0)</f>
        <v>0</v>
      </c>
      <c r="D1646" s="10">
        <f>MAX(IF(AND(ISNUMBER(Formações!$C$8),A1646&gt;=Formações!$C$8),Formações!$B$8,0),IF(AND(ISNUMBER(Formações!$C$9),A1646&gt;=Formações!$C$9),Formações!$B$9,0),IF(AND(ISNUMBER(Formações!$C$10),A1646&gt;=Formações!$C$10),Formações!$B$10,0),IF(AND(ISNUMBER(Formações!$C$11),A1646&gt;=Formações!$C$11),Formações!$B$11,0),IF(AND(ISNUMBER(Formações!$C$12),A1646&gt;=Formações!$C$12),Formações!$B$12,0))</f>
        <v>0</v>
      </c>
      <c r="E1646">
        <v>30</v>
      </c>
      <c r="F1646" s="8">
        <f t="shared" si="25"/>
        <v>0</v>
      </c>
    </row>
    <row r="1647" spans="1:6">
      <c r="A1647" s="1">
        <v>46201</v>
      </c>
      <c r="B1647" s="16">
        <v>46174</v>
      </c>
      <c r="C1647" s="8">
        <f>IFERROR(LOOKUP(2,1/((Vencimentos!$B$8:$B$37&lt;=A1647)*(Vencimentos!$B$8:$B$37&lt;&gt;"")*(Vencimentos!$C$8:$C$37&lt;&gt;"")),Vencimentos!$C$8:$C$37),0)</f>
        <v>0</v>
      </c>
      <c r="D1647" s="10">
        <f>MAX(IF(AND(ISNUMBER(Formações!$C$8),A1647&gt;=Formações!$C$8),Formações!$B$8,0),IF(AND(ISNUMBER(Formações!$C$9),A1647&gt;=Formações!$C$9),Formações!$B$9,0),IF(AND(ISNUMBER(Formações!$C$10),A1647&gt;=Formações!$C$10),Formações!$B$10,0),IF(AND(ISNUMBER(Formações!$C$11),A1647&gt;=Formações!$C$11),Formações!$B$11,0),IF(AND(ISNUMBER(Formações!$C$12),A1647&gt;=Formações!$C$12),Formações!$B$12,0))</f>
        <v>0</v>
      </c>
      <c r="E1647">
        <v>30</v>
      </c>
      <c r="F1647" s="8">
        <f t="shared" si="25"/>
        <v>0</v>
      </c>
    </row>
    <row r="1648" spans="1:6">
      <c r="A1648" s="1">
        <v>46202</v>
      </c>
      <c r="B1648" s="16">
        <v>46174</v>
      </c>
      <c r="C1648" s="8">
        <f>IFERROR(LOOKUP(2,1/((Vencimentos!$B$8:$B$37&lt;=A1648)*(Vencimentos!$B$8:$B$37&lt;&gt;"")*(Vencimentos!$C$8:$C$37&lt;&gt;"")),Vencimentos!$C$8:$C$37),0)</f>
        <v>0</v>
      </c>
      <c r="D1648" s="10">
        <f>MAX(IF(AND(ISNUMBER(Formações!$C$8),A1648&gt;=Formações!$C$8),Formações!$B$8,0),IF(AND(ISNUMBER(Formações!$C$9),A1648&gt;=Formações!$C$9),Formações!$B$9,0),IF(AND(ISNUMBER(Formações!$C$10),A1648&gt;=Formações!$C$10),Formações!$B$10,0),IF(AND(ISNUMBER(Formações!$C$11),A1648&gt;=Formações!$C$11),Formações!$B$11,0),IF(AND(ISNUMBER(Formações!$C$12),A1648&gt;=Formações!$C$12),Formações!$B$12,0))</f>
        <v>0</v>
      </c>
      <c r="E1648">
        <v>30</v>
      </c>
      <c r="F1648" s="8">
        <f t="shared" si="25"/>
        <v>0</v>
      </c>
    </row>
    <row r="1649" spans="1:6">
      <c r="A1649" s="1">
        <v>46203</v>
      </c>
      <c r="B1649" s="16">
        <v>46174</v>
      </c>
      <c r="C1649" s="8">
        <f>IFERROR(LOOKUP(2,1/((Vencimentos!$B$8:$B$37&lt;=A1649)*(Vencimentos!$B$8:$B$37&lt;&gt;"")*(Vencimentos!$C$8:$C$37&lt;&gt;"")),Vencimentos!$C$8:$C$37),0)</f>
        <v>0</v>
      </c>
      <c r="D1649" s="10">
        <f>MAX(IF(AND(ISNUMBER(Formações!$C$8),A1649&gt;=Formações!$C$8),Formações!$B$8,0),IF(AND(ISNUMBER(Formações!$C$9),A1649&gt;=Formações!$C$9),Formações!$B$9,0),IF(AND(ISNUMBER(Formações!$C$10),A1649&gt;=Formações!$C$10),Formações!$B$10,0),IF(AND(ISNUMBER(Formações!$C$11),A1649&gt;=Formações!$C$11),Formações!$B$11,0),IF(AND(ISNUMBER(Formações!$C$12),A1649&gt;=Formações!$C$12),Formações!$B$12,0))</f>
        <v>0</v>
      </c>
      <c r="E1649">
        <v>30</v>
      </c>
      <c r="F1649" s="8">
        <f t="shared" si="25"/>
        <v>0</v>
      </c>
    </row>
    <row r="1650" spans="1:6">
      <c r="A1650" s="1">
        <v>46204</v>
      </c>
      <c r="B1650" s="16">
        <v>46204</v>
      </c>
      <c r="C1650" s="8">
        <f>IFERROR(LOOKUP(2,1/((Vencimentos!$B$8:$B$37&lt;=A1650)*(Vencimentos!$B$8:$B$37&lt;&gt;"")*(Vencimentos!$C$8:$C$37&lt;&gt;"")),Vencimentos!$C$8:$C$37),0)</f>
        <v>0</v>
      </c>
      <c r="D1650" s="10">
        <f>MAX(IF(AND(ISNUMBER(Formações!$C$8),A1650&gt;=Formações!$C$8),Formações!$B$8,0),IF(AND(ISNUMBER(Formações!$C$9),A1650&gt;=Formações!$C$9),Formações!$B$9,0),IF(AND(ISNUMBER(Formações!$C$10),A1650&gt;=Formações!$C$10),Formações!$B$10,0),IF(AND(ISNUMBER(Formações!$C$11),A1650&gt;=Formações!$C$11),Formações!$B$11,0),IF(AND(ISNUMBER(Formações!$C$12),A1650&gt;=Formações!$C$12),Formações!$B$12,0))</f>
        <v>0</v>
      </c>
      <c r="E1650">
        <v>31</v>
      </c>
      <c r="F1650" s="8">
        <f t="shared" si="25"/>
        <v>0</v>
      </c>
    </row>
    <row r="1651" spans="1:6">
      <c r="A1651" s="1">
        <v>46205</v>
      </c>
      <c r="B1651" s="16">
        <v>46204</v>
      </c>
      <c r="C1651" s="8">
        <f>IFERROR(LOOKUP(2,1/((Vencimentos!$B$8:$B$37&lt;=A1651)*(Vencimentos!$B$8:$B$37&lt;&gt;"")*(Vencimentos!$C$8:$C$37&lt;&gt;"")),Vencimentos!$C$8:$C$37),0)</f>
        <v>0</v>
      </c>
      <c r="D1651" s="10">
        <f>MAX(IF(AND(ISNUMBER(Formações!$C$8),A1651&gt;=Formações!$C$8),Formações!$B$8,0),IF(AND(ISNUMBER(Formações!$C$9),A1651&gt;=Formações!$C$9),Formações!$B$9,0),IF(AND(ISNUMBER(Formações!$C$10),A1651&gt;=Formações!$C$10),Formações!$B$10,0),IF(AND(ISNUMBER(Formações!$C$11),A1651&gt;=Formações!$C$11),Formações!$B$11,0),IF(AND(ISNUMBER(Formações!$C$12),A1651&gt;=Formações!$C$12),Formações!$B$12,0))</f>
        <v>0</v>
      </c>
      <c r="E1651">
        <v>31</v>
      </c>
      <c r="F1651" s="8">
        <f t="shared" si="25"/>
        <v>0</v>
      </c>
    </row>
    <row r="1652" spans="1:6">
      <c r="A1652" s="1">
        <v>46206</v>
      </c>
      <c r="B1652" s="16">
        <v>46204</v>
      </c>
      <c r="C1652" s="8">
        <f>IFERROR(LOOKUP(2,1/((Vencimentos!$B$8:$B$37&lt;=A1652)*(Vencimentos!$B$8:$B$37&lt;&gt;"")*(Vencimentos!$C$8:$C$37&lt;&gt;"")),Vencimentos!$C$8:$C$37),0)</f>
        <v>0</v>
      </c>
      <c r="D1652" s="10">
        <f>MAX(IF(AND(ISNUMBER(Formações!$C$8),A1652&gt;=Formações!$C$8),Formações!$B$8,0),IF(AND(ISNUMBER(Formações!$C$9),A1652&gt;=Formações!$C$9),Formações!$B$9,0),IF(AND(ISNUMBER(Formações!$C$10),A1652&gt;=Formações!$C$10),Formações!$B$10,0),IF(AND(ISNUMBER(Formações!$C$11),A1652&gt;=Formações!$C$11),Formações!$B$11,0),IF(AND(ISNUMBER(Formações!$C$12),A1652&gt;=Formações!$C$12),Formações!$B$12,0))</f>
        <v>0</v>
      </c>
      <c r="E1652">
        <v>31</v>
      </c>
      <c r="F1652" s="8">
        <f t="shared" si="25"/>
        <v>0</v>
      </c>
    </row>
    <row r="1653" spans="1:6">
      <c r="A1653" s="1">
        <v>46207</v>
      </c>
      <c r="B1653" s="16">
        <v>46204</v>
      </c>
      <c r="C1653" s="8">
        <f>IFERROR(LOOKUP(2,1/((Vencimentos!$B$8:$B$37&lt;=A1653)*(Vencimentos!$B$8:$B$37&lt;&gt;"")*(Vencimentos!$C$8:$C$37&lt;&gt;"")),Vencimentos!$C$8:$C$37),0)</f>
        <v>0</v>
      </c>
      <c r="D1653" s="10">
        <f>MAX(IF(AND(ISNUMBER(Formações!$C$8),A1653&gt;=Formações!$C$8),Formações!$B$8,0),IF(AND(ISNUMBER(Formações!$C$9),A1653&gt;=Formações!$C$9),Formações!$B$9,0),IF(AND(ISNUMBER(Formações!$C$10),A1653&gt;=Formações!$C$10),Formações!$B$10,0),IF(AND(ISNUMBER(Formações!$C$11),A1653&gt;=Formações!$C$11),Formações!$B$11,0),IF(AND(ISNUMBER(Formações!$C$12),A1653&gt;=Formações!$C$12),Formações!$B$12,0))</f>
        <v>0</v>
      </c>
      <c r="E1653">
        <v>31</v>
      </c>
      <c r="F1653" s="8">
        <f t="shared" si="25"/>
        <v>0</v>
      </c>
    </row>
    <row r="1654" spans="1:6">
      <c r="A1654" s="1">
        <v>46208</v>
      </c>
      <c r="B1654" s="16">
        <v>46204</v>
      </c>
      <c r="C1654" s="8">
        <f>IFERROR(LOOKUP(2,1/((Vencimentos!$B$8:$B$37&lt;=A1654)*(Vencimentos!$B$8:$B$37&lt;&gt;"")*(Vencimentos!$C$8:$C$37&lt;&gt;"")),Vencimentos!$C$8:$C$37),0)</f>
        <v>0</v>
      </c>
      <c r="D1654" s="10">
        <f>MAX(IF(AND(ISNUMBER(Formações!$C$8),A1654&gt;=Formações!$C$8),Formações!$B$8,0),IF(AND(ISNUMBER(Formações!$C$9),A1654&gt;=Formações!$C$9),Formações!$B$9,0),IF(AND(ISNUMBER(Formações!$C$10),A1654&gt;=Formações!$C$10),Formações!$B$10,0),IF(AND(ISNUMBER(Formações!$C$11),A1654&gt;=Formações!$C$11),Formações!$B$11,0),IF(AND(ISNUMBER(Formações!$C$12),A1654&gt;=Formações!$C$12),Formações!$B$12,0))</f>
        <v>0</v>
      </c>
      <c r="E1654">
        <v>31</v>
      </c>
      <c r="F1654" s="8">
        <f t="shared" si="25"/>
        <v>0</v>
      </c>
    </row>
    <row r="1655" spans="1:6">
      <c r="A1655" s="1">
        <v>46209</v>
      </c>
      <c r="B1655" s="16">
        <v>46204</v>
      </c>
      <c r="C1655" s="8">
        <f>IFERROR(LOOKUP(2,1/((Vencimentos!$B$8:$B$37&lt;=A1655)*(Vencimentos!$B$8:$B$37&lt;&gt;"")*(Vencimentos!$C$8:$C$37&lt;&gt;"")),Vencimentos!$C$8:$C$37),0)</f>
        <v>0</v>
      </c>
      <c r="D1655" s="10">
        <f>MAX(IF(AND(ISNUMBER(Formações!$C$8),A1655&gt;=Formações!$C$8),Formações!$B$8,0),IF(AND(ISNUMBER(Formações!$C$9),A1655&gt;=Formações!$C$9),Formações!$B$9,0),IF(AND(ISNUMBER(Formações!$C$10),A1655&gt;=Formações!$C$10),Formações!$B$10,0),IF(AND(ISNUMBER(Formações!$C$11),A1655&gt;=Formações!$C$11),Formações!$B$11,0),IF(AND(ISNUMBER(Formações!$C$12),A1655&gt;=Formações!$C$12),Formações!$B$12,0))</f>
        <v>0</v>
      </c>
      <c r="E1655">
        <v>31</v>
      </c>
      <c r="F1655" s="8">
        <f t="shared" si="25"/>
        <v>0</v>
      </c>
    </row>
    <row r="1656" spans="1:6">
      <c r="A1656" s="1">
        <v>46210</v>
      </c>
      <c r="B1656" s="16">
        <v>46204</v>
      </c>
      <c r="C1656" s="8">
        <f>IFERROR(LOOKUP(2,1/((Vencimentos!$B$8:$B$37&lt;=A1656)*(Vencimentos!$B$8:$B$37&lt;&gt;"")*(Vencimentos!$C$8:$C$37&lt;&gt;"")),Vencimentos!$C$8:$C$37),0)</f>
        <v>0</v>
      </c>
      <c r="D1656" s="10">
        <f>MAX(IF(AND(ISNUMBER(Formações!$C$8),A1656&gt;=Formações!$C$8),Formações!$B$8,0),IF(AND(ISNUMBER(Formações!$C$9),A1656&gt;=Formações!$C$9),Formações!$B$9,0),IF(AND(ISNUMBER(Formações!$C$10),A1656&gt;=Formações!$C$10),Formações!$B$10,0),IF(AND(ISNUMBER(Formações!$C$11),A1656&gt;=Formações!$C$11),Formações!$B$11,0),IF(AND(ISNUMBER(Formações!$C$12),A1656&gt;=Formações!$C$12),Formações!$B$12,0))</f>
        <v>0</v>
      </c>
      <c r="E1656">
        <v>31</v>
      </c>
      <c r="F1656" s="8">
        <f t="shared" si="25"/>
        <v>0</v>
      </c>
    </row>
    <row r="1657" spans="1:6">
      <c r="A1657" s="1">
        <v>46211</v>
      </c>
      <c r="B1657" s="16">
        <v>46204</v>
      </c>
      <c r="C1657" s="8">
        <f>IFERROR(LOOKUP(2,1/((Vencimentos!$B$8:$B$37&lt;=A1657)*(Vencimentos!$B$8:$B$37&lt;&gt;"")*(Vencimentos!$C$8:$C$37&lt;&gt;"")),Vencimentos!$C$8:$C$37),0)</f>
        <v>0</v>
      </c>
      <c r="D1657" s="10">
        <f>MAX(IF(AND(ISNUMBER(Formações!$C$8),A1657&gt;=Formações!$C$8),Formações!$B$8,0),IF(AND(ISNUMBER(Formações!$C$9),A1657&gt;=Formações!$C$9),Formações!$B$9,0),IF(AND(ISNUMBER(Formações!$C$10),A1657&gt;=Formações!$C$10),Formações!$B$10,0),IF(AND(ISNUMBER(Formações!$C$11),A1657&gt;=Formações!$C$11),Formações!$B$11,0),IF(AND(ISNUMBER(Formações!$C$12),A1657&gt;=Formações!$C$12),Formações!$B$12,0))</f>
        <v>0</v>
      </c>
      <c r="E1657">
        <v>31</v>
      </c>
      <c r="F1657" s="8">
        <f t="shared" si="25"/>
        <v>0</v>
      </c>
    </row>
    <row r="1658" spans="1:6">
      <c r="A1658" s="1">
        <v>46212</v>
      </c>
      <c r="B1658" s="16">
        <v>46204</v>
      </c>
      <c r="C1658" s="8">
        <f>IFERROR(LOOKUP(2,1/((Vencimentos!$B$8:$B$37&lt;=A1658)*(Vencimentos!$B$8:$B$37&lt;&gt;"")*(Vencimentos!$C$8:$C$37&lt;&gt;"")),Vencimentos!$C$8:$C$37),0)</f>
        <v>0</v>
      </c>
      <c r="D1658" s="10">
        <f>MAX(IF(AND(ISNUMBER(Formações!$C$8),A1658&gt;=Formações!$C$8),Formações!$B$8,0),IF(AND(ISNUMBER(Formações!$C$9),A1658&gt;=Formações!$C$9),Formações!$B$9,0),IF(AND(ISNUMBER(Formações!$C$10),A1658&gt;=Formações!$C$10),Formações!$B$10,0),IF(AND(ISNUMBER(Formações!$C$11),A1658&gt;=Formações!$C$11),Formações!$B$11,0),IF(AND(ISNUMBER(Formações!$C$12),A1658&gt;=Formações!$C$12),Formações!$B$12,0))</f>
        <v>0</v>
      </c>
      <c r="E1658">
        <v>31</v>
      </c>
      <c r="F1658" s="8">
        <f t="shared" si="25"/>
        <v>0</v>
      </c>
    </row>
    <row r="1659" spans="1:6">
      <c r="A1659" s="1">
        <v>46213</v>
      </c>
      <c r="B1659" s="16">
        <v>46204</v>
      </c>
      <c r="C1659" s="8">
        <f>IFERROR(LOOKUP(2,1/((Vencimentos!$B$8:$B$37&lt;=A1659)*(Vencimentos!$B$8:$B$37&lt;&gt;"")*(Vencimentos!$C$8:$C$37&lt;&gt;"")),Vencimentos!$C$8:$C$37),0)</f>
        <v>0</v>
      </c>
      <c r="D1659" s="10">
        <f>MAX(IF(AND(ISNUMBER(Formações!$C$8),A1659&gt;=Formações!$C$8),Formações!$B$8,0),IF(AND(ISNUMBER(Formações!$C$9),A1659&gt;=Formações!$C$9),Formações!$B$9,0),IF(AND(ISNUMBER(Formações!$C$10),A1659&gt;=Formações!$C$10),Formações!$B$10,0),IF(AND(ISNUMBER(Formações!$C$11),A1659&gt;=Formações!$C$11),Formações!$B$11,0),IF(AND(ISNUMBER(Formações!$C$12),A1659&gt;=Formações!$C$12),Formações!$B$12,0))</f>
        <v>0</v>
      </c>
      <c r="E1659">
        <v>31</v>
      </c>
      <c r="F1659" s="8">
        <f t="shared" si="25"/>
        <v>0</v>
      </c>
    </row>
    <row r="1660" spans="1:6">
      <c r="A1660" s="1">
        <v>46214</v>
      </c>
      <c r="B1660" s="16">
        <v>46204</v>
      </c>
      <c r="C1660" s="8">
        <f>IFERROR(LOOKUP(2,1/((Vencimentos!$B$8:$B$37&lt;=A1660)*(Vencimentos!$B$8:$B$37&lt;&gt;"")*(Vencimentos!$C$8:$C$37&lt;&gt;"")),Vencimentos!$C$8:$C$37),0)</f>
        <v>0</v>
      </c>
      <c r="D1660" s="10">
        <f>MAX(IF(AND(ISNUMBER(Formações!$C$8),A1660&gt;=Formações!$C$8),Formações!$B$8,0),IF(AND(ISNUMBER(Formações!$C$9),A1660&gt;=Formações!$C$9),Formações!$B$9,0),IF(AND(ISNUMBER(Formações!$C$10),A1660&gt;=Formações!$C$10),Formações!$B$10,0),IF(AND(ISNUMBER(Formações!$C$11),A1660&gt;=Formações!$C$11),Formações!$B$11,0),IF(AND(ISNUMBER(Formações!$C$12),A1660&gt;=Formações!$C$12),Formações!$B$12,0))</f>
        <v>0</v>
      </c>
      <c r="E1660">
        <v>31</v>
      </c>
      <c r="F1660" s="8">
        <f t="shared" si="25"/>
        <v>0</v>
      </c>
    </row>
    <row r="1661" spans="1:6">
      <c r="A1661" s="1">
        <v>46215</v>
      </c>
      <c r="B1661" s="16">
        <v>46204</v>
      </c>
      <c r="C1661" s="8">
        <f>IFERROR(LOOKUP(2,1/((Vencimentos!$B$8:$B$37&lt;=A1661)*(Vencimentos!$B$8:$B$37&lt;&gt;"")*(Vencimentos!$C$8:$C$37&lt;&gt;"")),Vencimentos!$C$8:$C$37),0)</f>
        <v>0</v>
      </c>
      <c r="D1661" s="10">
        <f>MAX(IF(AND(ISNUMBER(Formações!$C$8),A1661&gt;=Formações!$C$8),Formações!$B$8,0),IF(AND(ISNUMBER(Formações!$C$9),A1661&gt;=Formações!$C$9),Formações!$B$9,0),IF(AND(ISNUMBER(Formações!$C$10),A1661&gt;=Formações!$C$10),Formações!$B$10,0),IF(AND(ISNUMBER(Formações!$C$11),A1661&gt;=Formações!$C$11),Formações!$B$11,0),IF(AND(ISNUMBER(Formações!$C$12),A1661&gt;=Formações!$C$12),Formações!$B$12,0))</f>
        <v>0</v>
      </c>
      <c r="E1661">
        <v>31</v>
      </c>
      <c r="F1661" s="8">
        <f t="shared" si="25"/>
        <v>0</v>
      </c>
    </row>
    <row r="1662" spans="1:6">
      <c r="A1662" s="1">
        <v>46216</v>
      </c>
      <c r="B1662" s="16">
        <v>46204</v>
      </c>
      <c r="C1662" s="8">
        <f>IFERROR(LOOKUP(2,1/((Vencimentos!$B$8:$B$37&lt;=A1662)*(Vencimentos!$B$8:$B$37&lt;&gt;"")*(Vencimentos!$C$8:$C$37&lt;&gt;"")),Vencimentos!$C$8:$C$37),0)</f>
        <v>0</v>
      </c>
      <c r="D1662" s="10">
        <f>MAX(IF(AND(ISNUMBER(Formações!$C$8),A1662&gt;=Formações!$C$8),Formações!$B$8,0),IF(AND(ISNUMBER(Formações!$C$9),A1662&gt;=Formações!$C$9),Formações!$B$9,0),IF(AND(ISNUMBER(Formações!$C$10),A1662&gt;=Formações!$C$10),Formações!$B$10,0),IF(AND(ISNUMBER(Formações!$C$11),A1662&gt;=Formações!$C$11),Formações!$B$11,0),IF(AND(ISNUMBER(Formações!$C$12),A1662&gt;=Formações!$C$12),Formações!$B$12,0))</f>
        <v>0</v>
      </c>
      <c r="E1662">
        <v>31</v>
      </c>
      <c r="F1662" s="8">
        <f t="shared" si="25"/>
        <v>0</v>
      </c>
    </row>
    <row r="1663" spans="1:6">
      <c r="A1663" s="1">
        <v>46217</v>
      </c>
      <c r="B1663" s="16">
        <v>46204</v>
      </c>
      <c r="C1663" s="8">
        <f>IFERROR(LOOKUP(2,1/((Vencimentos!$B$8:$B$37&lt;=A1663)*(Vencimentos!$B$8:$B$37&lt;&gt;"")*(Vencimentos!$C$8:$C$37&lt;&gt;"")),Vencimentos!$C$8:$C$37),0)</f>
        <v>0</v>
      </c>
      <c r="D1663" s="10">
        <f>MAX(IF(AND(ISNUMBER(Formações!$C$8),A1663&gt;=Formações!$C$8),Formações!$B$8,0),IF(AND(ISNUMBER(Formações!$C$9),A1663&gt;=Formações!$C$9),Formações!$B$9,0),IF(AND(ISNUMBER(Formações!$C$10),A1663&gt;=Formações!$C$10),Formações!$B$10,0),IF(AND(ISNUMBER(Formações!$C$11),A1663&gt;=Formações!$C$11),Formações!$B$11,0),IF(AND(ISNUMBER(Formações!$C$12),A1663&gt;=Formações!$C$12),Formações!$B$12,0))</f>
        <v>0</v>
      </c>
      <c r="E1663">
        <v>31</v>
      </c>
      <c r="F1663" s="8">
        <f t="shared" si="25"/>
        <v>0</v>
      </c>
    </row>
    <row r="1664" spans="1:6">
      <c r="A1664" s="1">
        <v>46218</v>
      </c>
      <c r="B1664" s="16">
        <v>46204</v>
      </c>
      <c r="C1664" s="8">
        <f>IFERROR(LOOKUP(2,1/((Vencimentos!$B$8:$B$37&lt;=A1664)*(Vencimentos!$B$8:$B$37&lt;&gt;"")*(Vencimentos!$C$8:$C$37&lt;&gt;"")),Vencimentos!$C$8:$C$37),0)</f>
        <v>0</v>
      </c>
      <c r="D1664" s="10">
        <f>MAX(IF(AND(ISNUMBER(Formações!$C$8),A1664&gt;=Formações!$C$8),Formações!$B$8,0),IF(AND(ISNUMBER(Formações!$C$9),A1664&gt;=Formações!$C$9),Formações!$B$9,0),IF(AND(ISNUMBER(Formações!$C$10),A1664&gt;=Formações!$C$10),Formações!$B$10,0),IF(AND(ISNUMBER(Formações!$C$11),A1664&gt;=Formações!$C$11),Formações!$B$11,0),IF(AND(ISNUMBER(Formações!$C$12),A1664&gt;=Formações!$C$12),Formações!$B$12,0))</f>
        <v>0</v>
      </c>
      <c r="E1664">
        <v>31</v>
      </c>
      <c r="F1664" s="8">
        <f t="shared" si="25"/>
        <v>0</v>
      </c>
    </row>
    <row r="1665" spans="1:6">
      <c r="A1665" s="1">
        <v>46219</v>
      </c>
      <c r="B1665" s="16">
        <v>46204</v>
      </c>
      <c r="C1665" s="8">
        <f>IFERROR(LOOKUP(2,1/((Vencimentos!$B$8:$B$37&lt;=A1665)*(Vencimentos!$B$8:$B$37&lt;&gt;"")*(Vencimentos!$C$8:$C$37&lt;&gt;"")),Vencimentos!$C$8:$C$37),0)</f>
        <v>0</v>
      </c>
      <c r="D1665" s="10">
        <f>MAX(IF(AND(ISNUMBER(Formações!$C$8),A1665&gt;=Formações!$C$8),Formações!$B$8,0),IF(AND(ISNUMBER(Formações!$C$9),A1665&gt;=Formações!$C$9),Formações!$B$9,0),IF(AND(ISNUMBER(Formações!$C$10),A1665&gt;=Formações!$C$10),Formações!$B$10,0),IF(AND(ISNUMBER(Formações!$C$11),A1665&gt;=Formações!$C$11),Formações!$B$11,0),IF(AND(ISNUMBER(Formações!$C$12),A1665&gt;=Formações!$C$12),Formações!$B$12,0))</f>
        <v>0</v>
      </c>
      <c r="E1665">
        <v>31</v>
      </c>
      <c r="F1665" s="8">
        <f t="shared" si="25"/>
        <v>0</v>
      </c>
    </row>
    <row r="1666" spans="1:6">
      <c r="A1666" s="1">
        <v>46220</v>
      </c>
      <c r="B1666" s="16">
        <v>46204</v>
      </c>
      <c r="C1666" s="8">
        <f>IFERROR(LOOKUP(2,1/((Vencimentos!$B$8:$B$37&lt;=A1666)*(Vencimentos!$B$8:$B$37&lt;&gt;"")*(Vencimentos!$C$8:$C$37&lt;&gt;"")),Vencimentos!$C$8:$C$37),0)</f>
        <v>0</v>
      </c>
      <c r="D1666" s="10">
        <f>MAX(IF(AND(ISNUMBER(Formações!$C$8),A1666&gt;=Formações!$C$8),Formações!$B$8,0),IF(AND(ISNUMBER(Formações!$C$9),A1666&gt;=Formações!$C$9),Formações!$B$9,0),IF(AND(ISNUMBER(Formações!$C$10),A1666&gt;=Formações!$C$10),Formações!$B$10,0),IF(AND(ISNUMBER(Formações!$C$11),A1666&gt;=Formações!$C$11),Formações!$B$11,0),IF(AND(ISNUMBER(Formações!$C$12),A1666&gt;=Formações!$C$12),Formações!$B$12,0))</f>
        <v>0</v>
      </c>
      <c r="E1666">
        <v>31</v>
      </c>
      <c r="F1666" s="8">
        <f t="shared" si="25"/>
        <v>0</v>
      </c>
    </row>
    <row r="1667" spans="1:6">
      <c r="A1667" s="1">
        <v>46221</v>
      </c>
      <c r="B1667" s="16">
        <v>46204</v>
      </c>
      <c r="C1667" s="8">
        <f>IFERROR(LOOKUP(2,1/((Vencimentos!$B$8:$B$37&lt;=A1667)*(Vencimentos!$B$8:$B$37&lt;&gt;"")*(Vencimentos!$C$8:$C$37&lt;&gt;"")),Vencimentos!$C$8:$C$37),0)</f>
        <v>0</v>
      </c>
      <c r="D1667" s="10">
        <f>MAX(IF(AND(ISNUMBER(Formações!$C$8),A1667&gt;=Formações!$C$8),Formações!$B$8,0),IF(AND(ISNUMBER(Formações!$C$9),A1667&gt;=Formações!$C$9),Formações!$B$9,0),IF(AND(ISNUMBER(Formações!$C$10),A1667&gt;=Formações!$C$10),Formações!$B$10,0),IF(AND(ISNUMBER(Formações!$C$11),A1667&gt;=Formações!$C$11),Formações!$B$11,0),IF(AND(ISNUMBER(Formações!$C$12),A1667&gt;=Formações!$C$12),Formações!$B$12,0))</f>
        <v>0</v>
      </c>
      <c r="E1667">
        <v>31</v>
      </c>
      <c r="F1667" s="8">
        <f t="shared" si="25"/>
        <v>0</v>
      </c>
    </row>
    <row r="1668" spans="1:6">
      <c r="A1668" s="1">
        <v>46222</v>
      </c>
      <c r="B1668" s="16">
        <v>46204</v>
      </c>
      <c r="C1668" s="8">
        <f>IFERROR(LOOKUP(2,1/((Vencimentos!$B$8:$B$37&lt;=A1668)*(Vencimentos!$B$8:$B$37&lt;&gt;"")*(Vencimentos!$C$8:$C$37&lt;&gt;"")),Vencimentos!$C$8:$C$37),0)</f>
        <v>0</v>
      </c>
      <c r="D1668" s="10">
        <f>MAX(IF(AND(ISNUMBER(Formações!$C$8),A1668&gt;=Formações!$C$8),Formações!$B$8,0),IF(AND(ISNUMBER(Formações!$C$9),A1668&gt;=Formações!$C$9),Formações!$B$9,0),IF(AND(ISNUMBER(Formações!$C$10),A1668&gt;=Formações!$C$10),Formações!$B$10,0),IF(AND(ISNUMBER(Formações!$C$11),A1668&gt;=Formações!$C$11),Formações!$B$11,0),IF(AND(ISNUMBER(Formações!$C$12),A1668&gt;=Formações!$C$12),Formações!$B$12,0))</f>
        <v>0</v>
      </c>
      <c r="E1668">
        <v>31</v>
      </c>
      <c r="F1668" s="8">
        <f t="shared" si="25"/>
        <v>0</v>
      </c>
    </row>
    <row r="1669" spans="1:6">
      <c r="A1669" s="1">
        <v>46223</v>
      </c>
      <c r="B1669" s="16">
        <v>46204</v>
      </c>
      <c r="C1669" s="8">
        <f>IFERROR(LOOKUP(2,1/((Vencimentos!$B$8:$B$37&lt;=A1669)*(Vencimentos!$B$8:$B$37&lt;&gt;"")*(Vencimentos!$C$8:$C$37&lt;&gt;"")),Vencimentos!$C$8:$C$37),0)</f>
        <v>0</v>
      </c>
      <c r="D1669" s="10">
        <f>MAX(IF(AND(ISNUMBER(Formações!$C$8),A1669&gt;=Formações!$C$8),Formações!$B$8,0),IF(AND(ISNUMBER(Formações!$C$9),A1669&gt;=Formações!$C$9),Formações!$B$9,0),IF(AND(ISNUMBER(Formações!$C$10),A1669&gt;=Formações!$C$10),Formações!$B$10,0),IF(AND(ISNUMBER(Formações!$C$11),A1669&gt;=Formações!$C$11),Formações!$B$11,0),IF(AND(ISNUMBER(Formações!$C$12),A1669&gt;=Formações!$C$12),Formações!$B$12,0))</f>
        <v>0</v>
      </c>
      <c r="E1669">
        <v>31</v>
      </c>
      <c r="F1669" s="8">
        <f t="shared" si="25"/>
        <v>0</v>
      </c>
    </row>
    <row r="1670" spans="1:6">
      <c r="A1670" s="1">
        <v>46224</v>
      </c>
      <c r="B1670" s="16">
        <v>46204</v>
      </c>
      <c r="C1670" s="8">
        <f>IFERROR(LOOKUP(2,1/((Vencimentos!$B$8:$B$37&lt;=A1670)*(Vencimentos!$B$8:$B$37&lt;&gt;"")*(Vencimentos!$C$8:$C$37&lt;&gt;"")),Vencimentos!$C$8:$C$37),0)</f>
        <v>0</v>
      </c>
      <c r="D1670" s="10">
        <f>MAX(IF(AND(ISNUMBER(Formações!$C$8),A1670&gt;=Formações!$C$8),Formações!$B$8,0),IF(AND(ISNUMBER(Formações!$C$9),A1670&gt;=Formações!$C$9),Formações!$B$9,0),IF(AND(ISNUMBER(Formações!$C$10),A1670&gt;=Formações!$C$10),Formações!$B$10,0),IF(AND(ISNUMBER(Formações!$C$11),A1670&gt;=Formações!$C$11),Formações!$B$11,0),IF(AND(ISNUMBER(Formações!$C$12),A1670&gt;=Formações!$C$12),Formações!$B$12,0))</f>
        <v>0</v>
      </c>
      <c r="E1670">
        <v>31</v>
      </c>
      <c r="F1670" s="8">
        <f t="shared" si="25"/>
        <v>0</v>
      </c>
    </row>
    <row r="1671" spans="1:6">
      <c r="A1671" s="1">
        <v>46225</v>
      </c>
      <c r="B1671" s="16">
        <v>46204</v>
      </c>
      <c r="C1671" s="8">
        <f>IFERROR(LOOKUP(2,1/((Vencimentos!$B$8:$B$37&lt;=A1671)*(Vencimentos!$B$8:$B$37&lt;&gt;"")*(Vencimentos!$C$8:$C$37&lt;&gt;"")),Vencimentos!$C$8:$C$37),0)</f>
        <v>0</v>
      </c>
      <c r="D1671" s="10">
        <f>MAX(IF(AND(ISNUMBER(Formações!$C$8),A1671&gt;=Formações!$C$8),Formações!$B$8,0),IF(AND(ISNUMBER(Formações!$C$9),A1671&gt;=Formações!$C$9),Formações!$B$9,0),IF(AND(ISNUMBER(Formações!$C$10),A1671&gt;=Formações!$C$10),Formações!$B$10,0),IF(AND(ISNUMBER(Formações!$C$11),A1671&gt;=Formações!$C$11),Formações!$B$11,0),IF(AND(ISNUMBER(Formações!$C$12),A1671&gt;=Formações!$C$12),Formações!$B$12,0))</f>
        <v>0</v>
      </c>
      <c r="E1671">
        <v>31</v>
      </c>
      <c r="F1671" s="8">
        <f t="shared" si="25"/>
        <v>0</v>
      </c>
    </row>
    <row r="1672" spans="1:6">
      <c r="A1672" s="1">
        <v>46226</v>
      </c>
      <c r="B1672" s="16">
        <v>46204</v>
      </c>
      <c r="C1672" s="8">
        <f>IFERROR(LOOKUP(2,1/((Vencimentos!$B$8:$B$37&lt;=A1672)*(Vencimentos!$B$8:$B$37&lt;&gt;"")*(Vencimentos!$C$8:$C$37&lt;&gt;"")),Vencimentos!$C$8:$C$37),0)</f>
        <v>0</v>
      </c>
      <c r="D1672" s="10">
        <f>MAX(IF(AND(ISNUMBER(Formações!$C$8),A1672&gt;=Formações!$C$8),Formações!$B$8,0),IF(AND(ISNUMBER(Formações!$C$9),A1672&gt;=Formações!$C$9),Formações!$B$9,0),IF(AND(ISNUMBER(Formações!$C$10),A1672&gt;=Formações!$C$10),Formações!$B$10,0),IF(AND(ISNUMBER(Formações!$C$11),A1672&gt;=Formações!$C$11),Formações!$B$11,0),IF(AND(ISNUMBER(Formações!$C$12),A1672&gt;=Formações!$C$12),Formações!$B$12,0))</f>
        <v>0</v>
      </c>
      <c r="E1672">
        <v>31</v>
      </c>
      <c r="F1672" s="8">
        <f t="shared" ref="F1672:F1735" si="26">IF(OR(C1672&lt;=0,D1672&lt;=0),0,C1672*D1672/E1672)</f>
        <v>0</v>
      </c>
    </row>
    <row r="1673" spans="1:6">
      <c r="A1673" s="1">
        <v>46227</v>
      </c>
      <c r="B1673" s="16">
        <v>46204</v>
      </c>
      <c r="C1673" s="8">
        <f>IFERROR(LOOKUP(2,1/((Vencimentos!$B$8:$B$37&lt;=A1673)*(Vencimentos!$B$8:$B$37&lt;&gt;"")*(Vencimentos!$C$8:$C$37&lt;&gt;"")),Vencimentos!$C$8:$C$37),0)</f>
        <v>0</v>
      </c>
      <c r="D1673" s="10">
        <f>MAX(IF(AND(ISNUMBER(Formações!$C$8),A1673&gt;=Formações!$C$8),Formações!$B$8,0),IF(AND(ISNUMBER(Formações!$C$9),A1673&gt;=Formações!$C$9),Formações!$B$9,0),IF(AND(ISNUMBER(Formações!$C$10),A1673&gt;=Formações!$C$10),Formações!$B$10,0),IF(AND(ISNUMBER(Formações!$C$11),A1673&gt;=Formações!$C$11),Formações!$B$11,0),IF(AND(ISNUMBER(Formações!$C$12),A1673&gt;=Formações!$C$12),Formações!$B$12,0))</f>
        <v>0</v>
      </c>
      <c r="E1673">
        <v>31</v>
      </c>
      <c r="F1673" s="8">
        <f t="shared" si="26"/>
        <v>0</v>
      </c>
    </row>
    <row r="1674" spans="1:6">
      <c r="A1674" s="1">
        <v>46228</v>
      </c>
      <c r="B1674" s="16">
        <v>46204</v>
      </c>
      <c r="C1674" s="8">
        <f>IFERROR(LOOKUP(2,1/((Vencimentos!$B$8:$B$37&lt;=A1674)*(Vencimentos!$B$8:$B$37&lt;&gt;"")*(Vencimentos!$C$8:$C$37&lt;&gt;"")),Vencimentos!$C$8:$C$37),0)</f>
        <v>0</v>
      </c>
      <c r="D1674" s="10">
        <f>MAX(IF(AND(ISNUMBER(Formações!$C$8),A1674&gt;=Formações!$C$8),Formações!$B$8,0),IF(AND(ISNUMBER(Formações!$C$9),A1674&gt;=Formações!$C$9),Formações!$B$9,0),IF(AND(ISNUMBER(Formações!$C$10),A1674&gt;=Formações!$C$10),Formações!$B$10,0),IF(AND(ISNUMBER(Formações!$C$11),A1674&gt;=Formações!$C$11),Formações!$B$11,0),IF(AND(ISNUMBER(Formações!$C$12),A1674&gt;=Formações!$C$12),Formações!$B$12,0))</f>
        <v>0</v>
      </c>
      <c r="E1674">
        <v>31</v>
      </c>
      <c r="F1674" s="8">
        <f t="shared" si="26"/>
        <v>0</v>
      </c>
    </row>
    <row r="1675" spans="1:6">
      <c r="A1675" s="1">
        <v>46229</v>
      </c>
      <c r="B1675" s="16">
        <v>46204</v>
      </c>
      <c r="C1675" s="8">
        <f>IFERROR(LOOKUP(2,1/((Vencimentos!$B$8:$B$37&lt;=A1675)*(Vencimentos!$B$8:$B$37&lt;&gt;"")*(Vencimentos!$C$8:$C$37&lt;&gt;"")),Vencimentos!$C$8:$C$37),0)</f>
        <v>0</v>
      </c>
      <c r="D1675" s="10">
        <f>MAX(IF(AND(ISNUMBER(Formações!$C$8),A1675&gt;=Formações!$C$8),Formações!$B$8,0),IF(AND(ISNUMBER(Formações!$C$9),A1675&gt;=Formações!$C$9),Formações!$B$9,0),IF(AND(ISNUMBER(Formações!$C$10),A1675&gt;=Formações!$C$10),Formações!$B$10,0),IF(AND(ISNUMBER(Formações!$C$11),A1675&gt;=Formações!$C$11),Formações!$B$11,0),IF(AND(ISNUMBER(Formações!$C$12),A1675&gt;=Formações!$C$12),Formações!$B$12,0))</f>
        <v>0</v>
      </c>
      <c r="E1675">
        <v>31</v>
      </c>
      <c r="F1675" s="8">
        <f t="shared" si="26"/>
        <v>0</v>
      </c>
    </row>
    <row r="1676" spans="1:6">
      <c r="A1676" s="1">
        <v>46230</v>
      </c>
      <c r="B1676" s="16">
        <v>46204</v>
      </c>
      <c r="C1676" s="8">
        <f>IFERROR(LOOKUP(2,1/((Vencimentos!$B$8:$B$37&lt;=A1676)*(Vencimentos!$B$8:$B$37&lt;&gt;"")*(Vencimentos!$C$8:$C$37&lt;&gt;"")),Vencimentos!$C$8:$C$37),0)</f>
        <v>0</v>
      </c>
      <c r="D1676" s="10">
        <f>MAX(IF(AND(ISNUMBER(Formações!$C$8),A1676&gt;=Formações!$C$8),Formações!$B$8,0),IF(AND(ISNUMBER(Formações!$C$9),A1676&gt;=Formações!$C$9),Formações!$B$9,0),IF(AND(ISNUMBER(Formações!$C$10),A1676&gt;=Formações!$C$10),Formações!$B$10,0),IF(AND(ISNUMBER(Formações!$C$11),A1676&gt;=Formações!$C$11),Formações!$B$11,0),IF(AND(ISNUMBER(Formações!$C$12),A1676&gt;=Formações!$C$12),Formações!$B$12,0))</f>
        <v>0</v>
      </c>
      <c r="E1676">
        <v>31</v>
      </c>
      <c r="F1676" s="8">
        <f t="shared" si="26"/>
        <v>0</v>
      </c>
    </row>
    <row r="1677" spans="1:6">
      <c r="A1677" s="1">
        <v>46231</v>
      </c>
      <c r="B1677" s="16">
        <v>46204</v>
      </c>
      <c r="C1677" s="8">
        <f>IFERROR(LOOKUP(2,1/((Vencimentos!$B$8:$B$37&lt;=A1677)*(Vencimentos!$B$8:$B$37&lt;&gt;"")*(Vencimentos!$C$8:$C$37&lt;&gt;"")),Vencimentos!$C$8:$C$37),0)</f>
        <v>0</v>
      </c>
      <c r="D1677" s="10">
        <f>MAX(IF(AND(ISNUMBER(Formações!$C$8),A1677&gt;=Formações!$C$8),Formações!$B$8,0),IF(AND(ISNUMBER(Formações!$C$9),A1677&gt;=Formações!$C$9),Formações!$B$9,0),IF(AND(ISNUMBER(Formações!$C$10),A1677&gt;=Formações!$C$10),Formações!$B$10,0),IF(AND(ISNUMBER(Formações!$C$11),A1677&gt;=Formações!$C$11),Formações!$B$11,0),IF(AND(ISNUMBER(Formações!$C$12),A1677&gt;=Formações!$C$12),Formações!$B$12,0))</f>
        <v>0</v>
      </c>
      <c r="E1677">
        <v>31</v>
      </c>
      <c r="F1677" s="8">
        <f t="shared" si="26"/>
        <v>0</v>
      </c>
    </row>
    <row r="1678" spans="1:6">
      <c r="A1678" s="1">
        <v>46232</v>
      </c>
      <c r="B1678" s="16">
        <v>46204</v>
      </c>
      <c r="C1678" s="8">
        <f>IFERROR(LOOKUP(2,1/((Vencimentos!$B$8:$B$37&lt;=A1678)*(Vencimentos!$B$8:$B$37&lt;&gt;"")*(Vencimentos!$C$8:$C$37&lt;&gt;"")),Vencimentos!$C$8:$C$37),0)</f>
        <v>0</v>
      </c>
      <c r="D1678" s="10">
        <f>MAX(IF(AND(ISNUMBER(Formações!$C$8),A1678&gt;=Formações!$C$8),Formações!$B$8,0),IF(AND(ISNUMBER(Formações!$C$9),A1678&gt;=Formações!$C$9),Formações!$B$9,0),IF(AND(ISNUMBER(Formações!$C$10),A1678&gt;=Formações!$C$10),Formações!$B$10,0),IF(AND(ISNUMBER(Formações!$C$11),A1678&gt;=Formações!$C$11),Formações!$B$11,0),IF(AND(ISNUMBER(Formações!$C$12),A1678&gt;=Formações!$C$12),Formações!$B$12,0))</f>
        <v>0</v>
      </c>
      <c r="E1678">
        <v>31</v>
      </c>
      <c r="F1678" s="8">
        <f t="shared" si="26"/>
        <v>0</v>
      </c>
    </row>
    <row r="1679" spans="1:6">
      <c r="A1679" s="1">
        <v>46233</v>
      </c>
      <c r="B1679" s="16">
        <v>46204</v>
      </c>
      <c r="C1679" s="8">
        <f>IFERROR(LOOKUP(2,1/((Vencimentos!$B$8:$B$37&lt;=A1679)*(Vencimentos!$B$8:$B$37&lt;&gt;"")*(Vencimentos!$C$8:$C$37&lt;&gt;"")),Vencimentos!$C$8:$C$37),0)</f>
        <v>0</v>
      </c>
      <c r="D1679" s="10">
        <f>MAX(IF(AND(ISNUMBER(Formações!$C$8),A1679&gt;=Formações!$C$8),Formações!$B$8,0),IF(AND(ISNUMBER(Formações!$C$9),A1679&gt;=Formações!$C$9),Formações!$B$9,0),IF(AND(ISNUMBER(Formações!$C$10),A1679&gt;=Formações!$C$10),Formações!$B$10,0),IF(AND(ISNUMBER(Formações!$C$11),A1679&gt;=Formações!$C$11),Formações!$B$11,0),IF(AND(ISNUMBER(Formações!$C$12),A1679&gt;=Formações!$C$12),Formações!$B$12,0))</f>
        <v>0</v>
      </c>
      <c r="E1679">
        <v>31</v>
      </c>
      <c r="F1679" s="8">
        <f t="shared" si="26"/>
        <v>0</v>
      </c>
    </row>
    <row r="1680" spans="1:6">
      <c r="A1680" s="1">
        <v>46234</v>
      </c>
      <c r="B1680" s="16">
        <v>46204</v>
      </c>
      <c r="C1680" s="8">
        <f>IFERROR(LOOKUP(2,1/((Vencimentos!$B$8:$B$37&lt;=A1680)*(Vencimentos!$B$8:$B$37&lt;&gt;"")*(Vencimentos!$C$8:$C$37&lt;&gt;"")),Vencimentos!$C$8:$C$37),0)</f>
        <v>0</v>
      </c>
      <c r="D1680" s="10">
        <f>MAX(IF(AND(ISNUMBER(Formações!$C$8),A1680&gt;=Formações!$C$8),Formações!$B$8,0),IF(AND(ISNUMBER(Formações!$C$9),A1680&gt;=Formações!$C$9),Formações!$B$9,0),IF(AND(ISNUMBER(Formações!$C$10),A1680&gt;=Formações!$C$10),Formações!$B$10,0),IF(AND(ISNUMBER(Formações!$C$11),A1680&gt;=Formações!$C$11),Formações!$B$11,0),IF(AND(ISNUMBER(Formações!$C$12),A1680&gt;=Formações!$C$12),Formações!$B$12,0))</f>
        <v>0</v>
      </c>
      <c r="E1680">
        <v>31</v>
      </c>
      <c r="F1680" s="8">
        <f t="shared" si="26"/>
        <v>0</v>
      </c>
    </row>
    <row r="1681" spans="1:6">
      <c r="A1681" s="1">
        <v>46235</v>
      </c>
      <c r="B1681" s="16">
        <v>46235</v>
      </c>
      <c r="C1681" s="8">
        <f>IFERROR(LOOKUP(2,1/((Vencimentos!$B$8:$B$37&lt;=A1681)*(Vencimentos!$B$8:$B$37&lt;&gt;"")*(Vencimentos!$C$8:$C$37&lt;&gt;"")),Vencimentos!$C$8:$C$37),0)</f>
        <v>0</v>
      </c>
      <c r="D1681" s="10">
        <f>MAX(IF(AND(ISNUMBER(Formações!$C$8),A1681&gt;=Formações!$C$8),Formações!$B$8,0),IF(AND(ISNUMBER(Formações!$C$9),A1681&gt;=Formações!$C$9),Formações!$B$9,0),IF(AND(ISNUMBER(Formações!$C$10),A1681&gt;=Formações!$C$10),Formações!$B$10,0),IF(AND(ISNUMBER(Formações!$C$11),A1681&gt;=Formações!$C$11),Formações!$B$11,0),IF(AND(ISNUMBER(Formações!$C$12),A1681&gt;=Formações!$C$12),Formações!$B$12,0))</f>
        <v>0</v>
      </c>
      <c r="E1681">
        <v>31</v>
      </c>
      <c r="F1681" s="8">
        <f t="shared" si="26"/>
        <v>0</v>
      </c>
    </row>
    <row r="1682" spans="1:6">
      <c r="A1682" s="1">
        <v>46236</v>
      </c>
      <c r="B1682" s="16">
        <v>46235</v>
      </c>
      <c r="C1682" s="8">
        <f>IFERROR(LOOKUP(2,1/((Vencimentos!$B$8:$B$37&lt;=A1682)*(Vencimentos!$B$8:$B$37&lt;&gt;"")*(Vencimentos!$C$8:$C$37&lt;&gt;"")),Vencimentos!$C$8:$C$37),0)</f>
        <v>0</v>
      </c>
      <c r="D1682" s="10">
        <f>MAX(IF(AND(ISNUMBER(Formações!$C$8),A1682&gt;=Formações!$C$8),Formações!$B$8,0),IF(AND(ISNUMBER(Formações!$C$9),A1682&gt;=Formações!$C$9),Formações!$B$9,0),IF(AND(ISNUMBER(Formações!$C$10),A1682&gt;=Formações!$C$10),Formações!$B$10,0),IF(AND(ISNUMBER(Formações!$C$11),A1682&gt;=Formações!$C$11),Formações!$B$11,0),IF(AND(ISNUMBER(Formações!$C$12),A1682&gt;=Formações!$C$12),Formações!$B$12,0))</f>
        <v>0</v>
      </c>
      <c r="E1682">
        <v>31</v>
      </c>
      <c r="F1682" s="8">
        <f t="shared" si="26"/>
        <v>0</v>
      </c>
    </row>
    <row r="1683" spans="1:6">
      <c r="A1683" s="1">
        <v>46237</v>
      </c>
      <c r="B1683" s="16">
        <v>46235</v>
      </c>
      <c r="C1683" s="8">
        <f>IFERROR(LOOKUP(2,1/((Vencimentos!$B$8:$B$37&lt;=A1683)*(Vencimentos!$B$8:$B$37&lt;&gt;"")*(Vencimentos!$C$8:$C$37&lt;&gt;"")),Vencimentos!$C$8:$C$37),0)</f>
        <v>0</v>
      </c>
      <c r="D1683" s="10">
        <f>MAX(IF(AND(ISNUMBER(Formações!$C$8),A1683&gt;=Formações!$C$8),Formações!$B$8,0),IF(AND(ISNUMBER(Formações!$C$9),A1683&gt;=Formações!$C$9),Formações!$B$9,0),IF(AND(ISNUMBER(Formações!$C$10),A1683&gt;=Formações!$C$10),Formações!$B$10,0),IF(AND(ISNUMBER(Formações!$C$11),A1683&gt;=Formações!$C$11),Formações!$B$11,0),IF(AND(ISNUMBER(Formações!$C$12),A1683&gt;=Formações!$C$12),Formações!$B$12,0))</f>
        <v>0</v>
      </c>
      <c r="E1683">
        <v>31</v>
      </c>
      <c r="F1683" s="8">
        <f t="shared" si="26"/>
        <v>0</v>
      </c>
    </row>
    <row r="1684" spans="1:6">
      <c r="A1684" s="1">
        <v>46238</v>
      </c>
      <c r="B1684" s="16">
        <v>46235</v>
      </c>
      <c r="C1684" s="8">
        <f>IFERROR(LOOKUP(2,1/((Vencimentos!$B$8:$B$37&lt;=A1684)*(Vencimentos!$B$8:$B$37&lt;&gt;"")*(Vencimentos!$C$8:$C$37&lt;&gt;"")),Vencimentos!$C$8:$C$37),0)</f>
        <v>0</v>
      </c>
      <c r="D1684" s="10">
        <f>MAX(IF(AND(ISNUMBER(Formações!$C$8),A1684&gt;=Formações!$C$8),Formações!$B$8,0),IF(AND(ISNUMBER(Formações!$C$9),A1684&gt;=Formações!$C$9),Formações!$B$9,0),IF(AND(ISNUMBER(Formações!$C$10),A1684&gt;=Formações!$C$10),Formações!$B$10,0),IF(AND(ISNUMBER(Formações!$C$11),A1684&gt;=Formações!$C$11),Formações!$B$11,0),IF(AND(ISNUMBER(Formações!$C$12),A1684&gt;=Formações!$C$12),Formações!$B$12,0))</f>
        <v>0</v>
      </c>
      <c r="E1684">
        <v>31</v>
      </c>
      <c r="F1684" s="8">
        <f t="shared" si="26"/>
        <v>0</v>
      </c>
    </row>
    <row r="1685" spans="1:6">
      <c r="A1685" s="1">
        <v>46239</v>
      </c>
      <c r="B1685" s="16">
        <v>46235</v>
      </c>
      <c r="C1685" s="8">
        <f>IFERROR(LOOKUP(2,1/((Vencimentos!$B$8:$B$37&lt;=A1685)*(Vencimentos!$B$8:$B$37&lt;&gt;"")*(Vencimentos!$C$8:$C$37&lt;&gt;"")),Vencimentos!$C$8:$C$37),0)</f>
        <v>0</v>
      </c>
      <c r="D1685" s="10">
        <f>MAX(IF(AND(ISNUMBER(Formações!$C$8),A1685&gt;=Formações!$C$8),Formações!$B$8,0),IF(AND(ISNUMBER(Formações!$C$9),A1685&gt;=Formações!$C$9),Formações!$B$9,0),IF(AND(ISNUMBER(Formações!$C$10),A1685&gt;=Formações!$C$10),Formações!$B$10,0),IF(AND(ISNUMBER(Formações!$C$11),A1685&gt;=Formações!$C$11),Formações!$B$11,0),IF(AND(ISNUMBER(Formações!$C$12),A1685&gt;=Formações!$C$12),Formações!$B$12,0))</f>
        <v>0</v>
      </c>
      <c r="E1685">
        <v>31</v>
      </c>
      <c r="F1685" s="8">
        <f t="shared" si="26"/>
        <v>0</v>
      </c>
    </row>
    <row r="1686" spans="1:6">
      <c r="A1686" s="1">
        <v>46240</v>
      </c>
      <c r="B1686" s="16">
        <v>46235</v>
      </c>
      <c r="C1686" s="8">
        <f>IFERROR(LOOKUP(2,1/((Vencimentos!$B$8:$B$37&lt;=A1686)*(Vencimentos!$B$8:$B$37&lt;&gt;"")*(Vencimentos!$C$8:$C$37&lt;&gt;"")),Vencimentos!$C$8:$C$37),0)</f>
        <v>0</v>
      </c>
      <c r="D1686" s="10">
        <f>MAX(IF(AND(ISNUMBER(Formações!$C$8),A1686&gt;=Formações!$C$8),Formações!$B$8,0),IF(AND(ISNUMBER(Formações!$C$9),A1686&gt;=Formações!$C$9),Formações!$B$9,0),IF(AND(ISNUMBER(Formações!$C$10),A1686&gt;=Formações!$C$10),Formações!$B$10,0),IF(AND(ISNUMBER(Formações!$C$11),A1686&gt;=Formações!$C$11),Formações!$B$11,0),IF(AND(ISNUMBER(Formações!$C$12),A1686&gt;=Formações!$C$12),Formações!$B$12,0))</f>
        <v>0</v>
      </c>
      <c r="E1686">
        <v>31</v>
      </c>
      <c r="F1686" s="8">
        <f t="shared" si="26"/>
        <v>0</v>
      </c>
    </row>
    <row r="1687" spans="1:6">
      <c r="A1687" s="1">
        <v>46241</v>
      </c>
      <c r="B1687" s="16">
        <v>46235</v>
      </c>
      <c r="C1687" s="8">
        <f>IFERROR(LOOKUP(2,1/((Vencimentos!$B$8:$B$37&lt;=A1687)*(Vencimentos!$B$8:$B$37&lt;&gt;"")*(Vencimentos!$C$8:$C$37&lt;&gt;"")),Vencimentos!$C$8:$C$37),0)</f>
        <v>0</v>
      </c>
      <c r="D1687" s="10">
        <f>MAX(IF(AND(ISNUMBER(Formações!$C$8),A1687&gt;=Formações!$C$8),Formações!$B$8,0),IF(AND(ISNUMBER(Formações!$C$9),A1687&gt;=Formações!$C$9),Formações!$B$9,0),IF(AND(ISNUMBER(Formações!$C$10),A1687&gt;=Formações!$C$10),Formações!$B$10,0),IF(AND(ISNUMBER(Formações!$C$11),A1687&gt;=Formações!$C$11),Formações!$B$11,0),IF(AND(ISNUMBER(Formações!$C$12),A1687&gt;=Formações!$C$12),Formações!$B$12,0))</f>
        <v>0</v>
      </c>
      <c r="E1687">
        <v>31</v>
      </c>
      <c r="F1687" s="8">
        <f t="shared" si="26"/>
        <v>0</v>
      </c>
    </row>
    <row r="1688" spans="1:6">
      <c r="A1688" s="1">
        <v>46242</v>
      </c>
      <c r="B1688" s="16">
        <v>46235</v>
      </c>
      <c r="C1688" s="8">
        <f>IFERROR(LOOKUP(2,1/((Vencimentos!$B$8:$B$37&lt;=A1688)*(Vencimentos!$B$8:$B$37&lt;&gt;"")*(Vencimentos!$C$8:$C$37&lt;&gt;"")),Vencimentos!$C$8:$C$37),0)</f>
        <v>0</v>
      </c>
      <c r="D1688" s="10">
        <f>MAX(IF(AND(ISNUMBER(Formações!$C$8),A1688&gt;=Formações!$C$8),Formações!$B$8,0),IF(AND(ISNUMBER(Formações!$C$9),A1688&gt;=Formações!$C$9),Formações!$B$9,0),IF(AND(ISNUMBER(Formações!$C$10),A1688&gt;=Formações!$C$10),Formações!$B$10,0),IF(AND(ISNUMBER(Formações!$C$11),A1688&gt;=Formações!$C$11),Formações!$B$11,0),IF(AND(ISNUMBER(Formações!$C$12),A1688&gt;=Formações!$C$12),Formações!$B$12,0))</f>
        <v>0</v>
      </c>
      <c r="E1688">
        <v>31</v>
      </c>
      <c r="F1688" s="8">
        <f t="shared" si="26"/>
        <v>0</v>
      </c>
    </row>
    <row r="1689" spans="1:6">
      <c r="A1689" s="1">
        <v>46243</v>
      </c>
      <c r="B1689" s="16">
        <v>46235</v>
      </c>
      <c r="C1689" s="8">
        <f>IFERROR(LOOKUP(2,1/((Vencimentos!$B$8:$B$37&lt;=A1689)*(Vencimentos!$B$8:$B$37&lt;&gt;"")*(Vencimentos!$C$8:$C$37&lt;&gt;"")),Vencimentos!$C$8:$C$37),0)</f>
        <v>0</v>
      </c>
      <c r="D1689" s="10">
        <f>MAX(IF(AND(ISNUMBER(Formações!$C$8),A1689&gt;=Formações!$C$8),Formações!$B$8,0),IF(AND(ISNUMBER(Formações!$C$9),A1689&gt;=Formações!$C$9),Formações!$B$9,0),IF(AND(ISNUMBER(Formações!$C$10),A1689&gt;=Formações!$C$10),Formações!$B$10,0),IF(AND(ISNUMBER(Formações!$C$11),A1689&gt;=Formações!$C$11),Formações!$B$11,0),IF(AND(ISNUMBER(Formações!$C$12),A1689&gt;=Formações!$C$12),Formações!$B$12,0))</f>
        <v>0</v>
      </c>
      <c r="E1689">
        <v>31</v>
      </c>
      <c r="F1689" s="8">
        <f t="shared" si="26"/>
        <v>0</v>
      </c>
    </row>
    <row r="1690" spans="1:6">
      <c r="A1690" s="1">
        <v>46244</v>
      </c>
      <c r="B1690" s="16">
        <v>46235</v>
      </c>
      <c r="C1690" s="8">
        <f>IFERROR(LOOKUP(2,1/((Vencimentos!$B$8:$B$37&lt;=A1690)*(Vencimentos!$B$8:$B$37&lt;&gt;"")*(Vencimentos!$C$8:$C$37&lt;&gt;"")),Vencimentos!$C$8:$C$37),0)</f>
        <v>0</v>
      </c>
      <c r="D1690" s="10">
        <f>MAX(IF(AND(ISNUMBER(Formações!$C$8),A1690&gt;=Formações!$C$8),Formações!$B$8,0),IF(AND(ISNUMBER(Formações!$C$9),A1690&gt;=Formações!$C$9),Formações!$B$9,0),IF(AND(ISNUMBER(Formações!$C$10),A1690&gt;=Formações!$C$10),Formações!$B$10,0),IF(AND(ISNUMBER(Formações!$C$11),A1690&gt;=Formações!$C$11),Formações!$B$11,0),IF(AND(ISNUMBER(Formações!$C$12),A1690&gt;=Formações!$C$12),Formações!$B$12,0))</f>
        <v>0</v>
      </c>
      <c r="E1690">
        <v>31</v>
      </c>
      <c r="F1690" s="8">
        <f t="shared" si="26"/>
        <v>0</v>
      </c>
    </row>
    <row r="1691" spans="1:6">
      <c r="A1691" s="1">
        <v>46245</v>
      </c>
      <c r="B1691" s="16">
        <v>46235</v>
      </c>
      <c r="C1691" s="8">
        <f>IFERROR(LOOKUP(2,1/((Vencimentos!$B$8:$B$37&lt;=A1691)*(Vencimentos!$B$8:$B$37&lt;&gt;"")*(Vencimentos!$C$8:$C$37&lt;&gt;"")),Vencimentos!$C$8:$C$37),0)</f>
        <v>0</v>
      </c>
      <c r="D1691" s="10">
        <f>MAX(IF(AND(ISNUMBER(Formações!$C$8),A1691&gt;=Formações!$C$8),Formações!$B$8,0),IF(AND(ISNUMBER(Formações!$C$9),A1691&gt;=Formações!$C$9),Formações!$B$9,0),IF(AND(ISNUMBER(Formações!$C$10),A1691&gt;=Formações!$C$10),Formações!$B$10,0),IF(AND(ISNUMBER(Formações!$C$11),A1691&gt;=Formações!$C$11),Formações!$B$11,0),IF(AND(ISNUMBER(Formações!$C$12),A1691&gt;=Formações!$C$12),Formações!$B$12,0))</f>
        <v>0</v>
      </c>
      <c r="E1691">
        <v>31</v>
      </c>
      <c r="F1691" s="8">
        <f t="shared" si="26"/>
        <v>0</v>
      </c>
    </row>
    <row r="1692" spans="1:6">
      <c r="A1692" s="1">
        <v>46246</v>
      </c>
      <c r="B1692" s="16">
        <v>46235</v>
      </c>
      <c r="C1692" s="8">
        <f>IFERROR(LOOKUP(2,1/((Vencimentos!$B$8:$B$37&lt;=A1692)*(Vencimentos!$B$8:$B$37&lt;&gt;"")*(Vencimentos!$C$8:$C$37&lt;&gt;"")),Vencimentos!$C$8:$C$37),0)</f>
        <v>0</v>
      </c>
      <c r="D1692" s="10">
        <f>MAX(IF(AND(ISNUMBER(Formações!$C$8),A1692&gt;=Formações!$C$8),Formações!$B$8,0),IF(AND(ISNUMBER(Formações!$C$9),A1692&gt;=Formações!$C$9),Formações!$B$9,0),IF(AND(ISNUMBER(Formações!$C$10),A1692&gt;=Formações!$C$10),Formações!$B$10,0),IF(AND(ISNUMBER(Formações!$C$11),A1692&gt;=Formações!$C$11),Formações!$B$11,0),IF(AND(ISNUMBER(Formações!$C$12),A1692&gt;=Formações!$C$12),Formações!$B$12,0))</f>
        <v>0</v>
      </c>
      <c r="E1692">
        <v>31</v>
      </c>
      <c r="F1692" s="8">
        <f t="shared" si="26"/>
        <v>0</v>
      </c>
    </row>
    <row r="1693" spans="1:6">
      <c r="A1693" s="1">
        <v>46247</v>
      </c>
      <c r="B1693" s="16">
        <v>46235</v>
      </c>
      <c r="C1693" s="8">
        <f>IFERROR(LOOKUP(2,1/((Vencimentos!$B$8:$B$37&lt;=A1693)*(Vencimentos!$B$8:$B$37&lt;&gt;"")*(Vencimentos!$C$8:$C$37&lt;&gt;"")),Vencimentos!$C$8:$C$37),0)</f>
        <v>0</v>
      </c>
      <c r="D1693" s="10">
        <f>MAX(IF(AND(ISNUMBER(Formações!$C$8),A1693&gt;=Formações!$C$8),Formações!$B$8,0),IF(AND(ISNUMBER(Formações!$C$9),A1693&gt;=Formações!$C$9),Formações!$B$9,0),IF(AND(ISNUMBER(Formações!$C$10),A1693&gt;=Formações!$C$10),Formações!$B$10,0),IF(AND(ISNUMBER(Formações!$C$11),A1693&gt;=Formações!$C$11),Formações!$B$11,0),IF(AND(ISNUMBER(Formações!$C$12),A1693&gt;=Formações!$C$12),Formações!$B$12,0))</f>
        <v>0</v>
      </c>
      <c r="E1693">
        <v>31</v>
      </c>
      <c r="F1693" s="8">
        <f t="shared" si="26"/>
        <v>0</v>
      </c>
    </row>
    <row r="1694" spans="1:6">
      <c r="A1694" s="1">
        <v>46248</v>
      </c>
      <c r="B1694" s="16">
        <v>46235</v>
      </c>
      <c r="C1694" s="8">
        <f>IFERROR(LOOKUP(2,1/((Vencimentos!$B$8:$B$37&lt;=A1694)*(Vencimentos!$B$8:$B$37&lt;&gt;"")*(Vencimentos!$C$8:$C$37&lt;&gt;"")),Vencimentos!$C$8:$C$37),0)</f>
        <v>0</v>
      </c>
      <c r="D1694" s="10">
        <f>MAX(IF(AND(ISNUMBER(Formações!$C$8),A1694&gt;=Formações!$C$8),Formações!$B$8,0),IF(AND(ISNUMBER(Formações!$C$9),A1694&gt;=Formações!$C$9),Formações!$B$9,0),IF(AND(ISNUMBER(Formações!$C$10),A1694&gt;=Formações!$C$10),Formações!$B$10,0),IF(AND(ISNUMBER(Formações!$C$11),A1694&gt;=Formações!$C$11),Formações!$B$11,0),IF(AND(ISNUMBER(Formações!$C$12),A1694&gt;=Formações!$C$12),Formações!$B$12,0))</f>
        <v>0</v>
      </c>
      <c r="E1694">
        <v>31</v>
      </c>
      <c r="F1694" s="8">
        <f t="shared" si="26"/>
        <v>0</v>
      </c>
    </row>
    <row r="1695" spans="1:6">
      <c r="A1695" s="1">
        <v>46249</v>
      </c>
      <c r="B1695" s="16">
        <v>46235</v>
      </c>
      <c r="C1695" s="8">
        <f>IFERROR(LOOKUP(2,1/((Vencimentos!$B$8:$B$37&lt;=A1695)*(Vencimentos!$B$8:$B$37&lt;&gt;"")*(Vencimentos!$C$8:$C$37&lt;&gt;"")),Vencimentos!$C$8:$C$37),0)</f>
        <v>0</v>
      </c>
      <c r="D1695" s="10">
        <f>MAX(IF(AND(ISNUMBER(Formações!$C$8),A1695&gt;=Formações!$C$8),Formações!$B$8,0),IF(AND(ISNUMBER(Formações!$C$9),A1695&gt;=Formações!$C$9),Formações!$B$9,0),IF(AND(ISNUMBER(Formações!$C$10),A1695&gt;=Formações!$C$10),Formações!$B$10,0),IF(AND(ISNUMBER(Formações!$C$11),A1695&gt;=Formações!$C$11),Formações!$B$11,0),IF(AND(ISNUMBER(Formações!$C$12),A1695&gt;=Formações!$C$12),Formações!$B$12,0))</f>
        <v>0</v>
      </c>
      <c r="E1695">
        <v>31</v>
      </c>
      <c r="F1695" s="8">
        <f t="shared" si="26"/>
        <v>0</v>
      </c>
    </row>
    <row r="1696" spans="1:6">
      <c r="A1696" s="1">
        <v>46250</v>
      </c>
      <c r="B1696" s="16">
        <v>46235</v>
      </c>
      <c r="C1696" s="8">
        <f>IFERROR(LOOKUP(2,1/((Vencimentos!$B$8:$B$37&lt;=A1696)*(Vencimentos!$B$8:$B$37&lt;&gt;"")*(Vencimentos!$C$8:$C$37&lt;&gt;"")),Vencimentos!$C$8:$C$37),0)</f>
        <v>0</v>
      </c>
      <c r="D1696" s="10">
        <f>MAX(IF(AND(ISNUMBER(Formações!$C$8),A1696&gt;=Formações!$C$8),Formações!$B$8,0),IF(AND(ISNUMBER(Formações!$C$9),A1696&gt;=Formações!$C$9),Formações!$B$9,0),IF(AND(ISNUMBER(Formações!$C$10),A1696&gt;=Formações!$C$10),Formações!$B$10,0),IF(AND(ISNUMBER(Formações!$C$11),A1696&gt;=Formações!$C$11),Formações!$B$11,0),IF(AND(ISNUMBER(Formações!$C$12),A1696&gt;=Formações!$C$12),Formações!$B$12,0))</f>
        <v>0</v>
      </c>
      <c r="E1696">
        <v>31</v>
      </c>
      <c r="F1696" s="8">
        <f t="shared" si="26"/>
        <v>0</v>
      </c>
    </row>
    <row r="1697" spans="1:6">
      <c r="A1697" s="1">
        <v>46251</v>
      </c>
      <c r="B1697" s="16">
        <v>46235</v>
      </c>
      <c r="C1697" s="8">
        <f>IFERROR(LOOKUP(2,1/((Vencimentos!$B$8:$B$37&lt;=A1697)*(Vencimentos!$B$8:$B$37&lt;&gt;"")*(Vencimentos!$C$8:$C$37&lt;&gt;"")),Vencimentos!$C$8:$C$37),0)</f>
        <v>0</v>
      </c>
      <c r="D1697" s="10">
        <f>MAX(IF(AND(ISNUMBER(Formações!$C$8),A1697&gt;=Formações!$C$8),Formações!$B$8,0),IF(AND(ISNUMBER(Formações!$C$9),A1697&gt;=Formações!$C$9),Formações!$B$9,0),IF(AND(ISNUMBER(Formações!$C$10),A1697&gt;=Formações!$C$10),Formações!$B$10,0),IF(AND(ISNUMBER(Formações!$C$11),A1697&gt;=Formações!$C$11),Formações!$B$11,0),IF(AND(ISNUMBER(Formações!$C$12),A1697&gt;=Formações!$C$12),Formações!$B$12,0))</f>
        <v>0</v>
      </c>
      <c r="E1697">
        <v>31</v>
      </c>
      <c r="F1697" s="8">
        <f t="shared" si="26"/>
        <v>0</v>
      </c>
    </row>
    <row r="1698" spans="1:6">
      <c r="A1698" s="1">
        <v>46252</v>
      </c>
      <c r="B1698" s="16">
        <v>46235</v>
      </c>
      <c r="C1698" s="8">
        <f>IFERROR(LOOKUP(2,1/((Vencimentos!$B$8:$B$37&lt;=A1698)*(Vencimentos!$B$8:$B$37&lt;&gt;"")*(Vencimentos!$C$8:$C$37&lt;&gt;"")),Vencimentos!$C$8:$C$37),0)</f>
        <v>0</v>
      </c>
      <c r="D1698" s="10">
        <f>MAX(IF(AND(ISNUMBER(Formações!$C$8),A1698&gt;=Formações!$C$8),Formações!$B$8,0),IF(AND(ISNUMBER(Formações!$C$9),A1698&gt;=Formações!$C$9),Formações!$B$9,0),IF(AND(ISNUMBER(Formações!$C$10),A1698&gt;=Formações!$C$10),Formações!$B$10,0),IF(AND(ISNUMBER(Formações!$C$11),A1698&gt;=Formações!$C$11),Formações!$B$11,0),IF(AND(ISNUMBER(Formações!$C$12),A1698&gt;=Formações!$C$12),Formações!$B$12,0))</f>
        <v>0</v>
      </c>
      <c r="E1698">
        <v>31</v>
      </c>
      <c r="F1698" s="8">
        <f t="shared" si="26"/>
        <v>0</v>
      </c>
    </row>
    <row r="1699" spans="1:6">
      <c r="A1699" s="1">
        <v>46253</v>
      </c>
      <c r="B1699" s="16">
        <v>46235</v>
      </c>
      <c r="C1699" s="8">
        <f>IFERROR(LOOKUP(2,1/((Vencimentos!$B$8:$B$37&lt;=A1699)*(Vencimentos!$B$8:$B$37&lt;&gt;"")*(Vencimentos!$C$8:$C$37&lt;&gt;"")),Vencimentos!$C$8:$C$37),0)</f>
        <v>0</v>
      </c>
      <c r="D1699" s="10">
        <f>MAX(IF(AND(ISNUMBER(Formações!$C$8),A1699&gt;=Formações!$C$8),Formações!$B$8,0),IF(AND(ISNUMBER(Formações!$C$9),A1699&gt;=Formações!$C$9),Formações!$B$9,0),IF(AND(ISNUMBER(Formações!$C$10),A1699&gt;=Formações!$C$10),Formações!$B$10,0),IF(AND(ISNUMBER(Formações!$C$11),A1699&gt;=Formações!$C$11),Formações!$B$11,0),IF(AND(ISNUMBER(Formações!$C$12),A1699&gt;=Formações!$C$12),Formações!$B$12,0))</f>
        <v>0</v>
      </c>
      <c r="E1699">
        <v>31</v>
      </c>
      <c r="F1699" s="8">
        <f t="shared" si="26"/>
        <v>0</v>
      </c>
    </row>
    <row r="1700" spans="1:6">
      <c r="A1700" s="1">
        <v>46254</v>
      </c>
      <c r="B1700" s="16">
        <v>46235</v>
      </c>
      <c r="C1700" s="8">
        <f>IFERROR(LOOKUP(2,1/((Vencimentos!$B$8:$B$37&lt;=A1700)*(Vencimentos!$B$8:$B$37&lt;&gt;"")*(Vencimentos!$C$8:$C$37&lt;&gt;"")),Vencimentos!$C$8:$C$37),0)</f>
        <v>0</v>
      </c>
      <c r="D1700" s="10">
        <f>MAX(IF(AND(ISNUMBER(Formações!$C$8),A1700&gt;=Formações!$C$8),Formações!$B$8,0),IF(AND(ISNUMBER(Formações!$C$9),A1700&gt;=Formações!$C$9),Formações!$B$9,0),IF(AND(ISNUMBER(Formações!$C$10),A1700&gt;=Formações!$C$10),Formações!$B$10,0),IF(AND(ISNUMBER(Formações!$C$11),A1700&gt;=Formações!$C$11),Formações!$B$11,0),IF(AND(ISNUMBER(Formações!$C$12),A1700&gt;=Formações!$C$12),Formações!$B$12,0))</f>
        <v>0</v>
      </c>
      <c r="E1700">
        <v>31</v>
      </c>
      <c r="F1700" s="8">
        <f t="shared" si="26"/>
        <v>0</v>
      </c>
    </row>
    <row r="1701" spans="1:6">
      <c r="A1701" s="1">
        <v>46255</v>
      </c>
      <c r="B1701" s="16">
        <v>46235</v>
      </c>
      <c r="C1701" s="8">
        <f>IFERROR(LOOKUP(2,1/((Vencimentos!$B$8:$B$37&lt;=A1701)*(Vencimentos!$B$8:$B$37&lt;&gt;"")*(Vencimentos!$C$8:$C$37&lt;&gt;"")),Vencimentos!$C$8:$C$37),0)</f>
        <v>0</v>
      </c>
      <c r="D1701" s="10">
        <f>MAX(IF(AND(ISNUMBER(Formações!$C$8),A1701&gt;=Formações!$C$8),Formações!$B$8,0),IF(AND(ISNUMBER(Formações!$C$9),A1701&gt;=Formações!$C$9),Formações!$B$9,0),IF(AND(ISNUMBER(Formações!$C$10),A1701&gt;=Formações!$C$10),Formações!$B$10,0),IF(AND(ISNUMBER(Formações!$C$11),A1701&gt;=Formações!$C$11),Formações!$B$11,0),IF(AND(ISNUMBER(Formações!$C$12),A1701&gt;=Formações!$C$12),Formações!$B$12,0))</f>
        <v>0</v>
      </c>
      <c r="E1701">
        <v>31</v>
      </c>
      <c r="F1701" s="8">
        <f t="shared" si="26"/>
        <v>0</v>
      </c>
    </row>
    <row r="1702" spans="1:6">
      <c r="A1702" s="1">
        <v>46256</v>
      </c>
      <c r="B1702" s="16">
        <v>46235</v>
      </c>
      <c r="C1702" s="8">
        <f>IFERROR(LOOKUP(2,1/((Vencimentos!$B$8:$B$37&lt;=A1702)*(Vencimentos!$B$8:$B$37&lt;&gt;"")*(Vencimentos!$C$8:$C$37&lt;&gt;"")),Vencimentos!$C$8:$C$37),0)</f>
        <v>0</v>
      </c>
      <c r="D1702" s="10">
        <f>MAX(IF(AND(ISNUMBER(Formações!$C$8),A1702&gt;=Formações!$C$8),Formações!$B$8,0),IF(AND(ISNUMBER(Formações!$C$9),A1702&gt;=Formações!$C$9),Formações!$B$9,0),IF(AND(ISNUMBER(Formações!$C$10),A1702&gt;=Formações!$C$10),Formações!$B$10,0),IF(AND(ISNUMBER(Formações!$C$11),A1702&gt;=Formações!$C$11),Formações!$B$11,0),IF(AND(ISNUMBER(Formações!$C$12),A1702&gt;=Formações!$C$12),Formações!$B$12,0))</f>
        <v>0</v>
      </c>
      <c r="E1702">
        <v>31</v>
      </c>
      <c r="F1702" s="8">
        <f t="shared" si="26"/>
        <v>0</v>
      </c>
    </row>
    <row r="1703" spans="1:6">
      <c r="A1703" s="1">
        <v>46257</v>
      </c>
      <c r="B1703" s="16">
        <v>46235</v>
      </c>
      <c r="C1703" s="8">
        <f>IFERROR(LOOKUP(2,1/((Vencimentos!$B$8:$B$37&lt;=A1703)*(Vencimentos!$B$8:$B$37&lt;&gt;"")*(Vencimentos!$C$8:$C$37&lt;&gt;"")),Vencimentos!$C$8:$C$37),0)</f>
        <v>0</v>
      </c>
      <c r="D1703" s="10">
        <f>MAX(IF(AND(ISNUMBER(Formações!$C$8),A1703&gt;=Formações!$C$8),Formações!$B$8,0),IF(AND(ISNUMBER(Formações!$C$9),A1703&gt;=Formações!$C$9),Formações!$B$9,0),IF(AND(ISNUMBER(Formações!$C$10),A1703&gt;=Formações!$C$10),Formações!$B$10,0),IF(AND(ISNUMBER(Formações!$C$11),A1703&gt;=Formações!$C$11),Formações!$B$11,0),IF(AND(ISNUMBER(Formações!$C$12),A1703&gt;=Formações!$C$12),Formações!$B$12,0))</f>
        <v>0</v>
      </c>
      <c r="E1703">
        <v>31</v>
      </c>
      <c r="F1703" s="8">
        <f t="shared" si="26"/>
        <v>0</v>
      </c>
    </row>
    <row r="1704" spans="1:6">
      <c r="A1704" s="1">
        <v>46258</v>
      </c>
      <c r="B1704" s="16">
        <v>46235</v>
      </c>
      <c r="C1704" s="8">
        <f>IFERROR(LOOKUP(2,1/((Vencimentos!$B$8:$B$37&lt;=A1704)*(Vencimentos!$B$8:$B$37&lt;&gt;"")*(Vencimentos!$C$8:$C$37&lt;&gt;"")),Vencimentos!$C$8:$C$37),0)</f>
        <v>0</v>
      </c>
      <c r="D1704" s="10">
        <f>MAX(IF(AND(ISNUMBER(Formações!$C$8),A1704&gt;=Formações!$C$8),Formações!$B$8,0),IF(AND(ISNUMBER(Formações!$C$9),A1704&gt;=Formações!$C$9),Formações!$B$9,0),IF(AND(ISNUMBER(Formações!$C$10),A1704&gt;=Formações!$C$10),Formações!$B$10,0),IF(AND(ISNUMBER(Formações!$C$11),A1704&gt;=Formações!$C$11),Formações!$B$11,0),IF(AND(ISNUMBER(Formações!$C$12),A1704&gt;=Formações!$C$12),Formações!$B$12,0))</f>
        <v>0</v>
      </c>
      <c r="E1704">
        <v>31</v>
      </c>
      <c r="F1704" s="8">
        <f t="shared" si="26"/>
        <v>0</v>
      </c>
    </row>
    <row r="1705" spans="1:6">
      <c r="A1705" s="1">
        <v>46259</v>
      </c>
      <c r="B1705" s="16">
        <v>46235</v>
      </c>
      <c r="C1705" s="8">
        <f>IFERROR(LOOKUP(2,1/((Vencimentos!$B$8:$B$37&lt;=A1705)*(Vencimentos!$B$8:$B$37&lt;&gt;"")*(Vencimentos!$C$8:$C$37&lt;&gt;"")),Vencimentos!$C$8:$C$37),0)</f>
        <v>0</v>
      </c>
      <c r="D1705" s="10">
        <f>MAX(IF(AND(ISNUMBER(Formações!$C$8),A1705&gt;=Formações!$C$8),Formações!$B$8,0),IF(AND(ISNUMBER(Formações!$C$9),A1705&gt;=Formações!$C$9),Formações!$B$9,0),IF(AND(ISNUMBER(Formações!$C$10),A1705&gt;=Formações!$C$10),Formações!$B$10,0),IF(AND(ISNUMBER(Formações!$C$11),A1705&gt;=Formações!$C$11),Formações!$B$11,0),IF(AND(ISNUMBER(Formações!$C$12),A1705&gt;=Formações!$C$12),Formações!$B$12,0))</f>
        <v>0</v>
      </c>
      <c r="E1705">
        <v>31</v>
      </c>
      <c r="F1705" s="8">
        <f t="shared" si="26"/>
        <v>0</v>
      </c>
    </row>
    <row r="1706" spans="1:6">
      <c r="A1706" s="1">
        <v>46260</v>
      </c>
      <c r="B1706" s="16">
        <v>46235</v>
      </c>
      <c r="C1706" s="8">
        <f>IFERROR(LOOKUP(2,1/((Vencimentos!$B$8:$B$37&lt;=A1706)*(Vencimentos!$B$8:$B$37&lt;&gt;"")*(Vencimentos!$C$8:$C$37&lt;&gt;"")),Vencimentos!$C$8:$C$37),0)</f>
        <v>0</v>
      </c>
      <c r="D1706" s="10">
        <f>MAX(IF(AND(ISNUMBER(Formações!$C$8),A1706&gt;=Formações!$C$8),Formações!$B$8,0),IF(AND(ISNUMBER(Formações!$C$9),A1706&gt;=Formações!$C$9),Formações!$B$9,0),IF(AND(ISNUMBER(Formações!$C$10),A1706&gt;=Formações!$C$10),Formações!$B$10,0),IF(AND(ISNUMBER(Formações!$C$11),A1706&gt;=Formações!$C$11),Formações!$B$11,0),IF(AND(ISNUMBER(Formações!$C$12),A1706&gt;=Formações!$C$12),Formações!$B$12,0))</f>
        <v>0</v>
      </c>
      <c r="E1706">
        <v>31</v>
      </c>
      <c r="F1706" s="8">
        <f t="shared" si="26"/>
        <v>0</v>
      </c>
    </row>
    <row r="1707" spans="1:6">
      <c r="A1707" s="1">
        <v>46261</v>
      </c>
      <c r="B1707" s="16">
        <v>46235</v>
      </c>
      <c r="C1707" s="8">
        <f>IFERROR(LOOKUP(2,1/((Vencimentos!$B$8:$B$37&lt;=A1707)*(Vencimentos!$B$8:$B$37&lt;&gt;"")*(Vencimentos!$C$8:$C$37&lt;&gt;"")),Vencimentos!$C$8:$C$37),0)</f>
        <v>0</v>
      </c>
      <c r="D1707" s="10">
        <f>MAX(IF(AND(ISNUMBER(Formações!$C$8),A1707&gt;=Formações!$C$8),Formações!$B$8,0),IF(AND(ISNUMBER(Formações!$C$9),A1707&gt;=Formações!$C$9),Formações!$B$9,0),IF(AND(ISNUMBER(Formações!$C$10),A1707&gt;=Formações!$C$10),Formações!$B$10,0),IF(AND(ISNUMBER(Formações!$C$11),A1707&gt;=Formações!$C$11),Formações!$B$11,0),IF(AND(ISNUMBER(Formações!$C$12),A1707&gt;=Formações!$C$12),Formações!$B$12,0))</f>
        <v>0</v>
      </c>
      <c r="E1707">
        <v>31</v>
      </c>
      <c r="F1707" s="8">
        <f t="shared" si="26"/>
        <v>0</v>
      </c>
    </row>
    <row r="1708" spans="1:6">
      <c r="A1708" s="1">
        <v>46262</v>
      </c>
      <c r="B1708" s="16">
        <v>46235</v>
      </c>
      <c r="C1708" s="8">
        <f>IFERROR(LOOKUP(2,1/((Vencimentos!$B$8:$B$37&lt;=A1708)*(Vencimentos!$B$8:$B$37&lt;&gt;"")*(Vencimentos!$C$8:$C$37&lt;&gt;"")),Vencimentos!$C$8:$C$37),0)</f>
        <v>0</v>
      </c>
      <c r="D1708" s="10">
        <f>MAX(IF(AND(ISNUMBER(Formações!$C$8),A1708&gt;=Formações!$C$8),Formações!$B$8,0),IF(AND(ISNUMBER(Formações!$C$9),A1708&gt;=Formações!$C$9),Formações!$B$9,0),IF(AND(ISNUMBER(Formações!$C$10),A1708&gt;=Formações!$C$10),Formações!$B$10,0),IF(AND(ISNUMBER(Formações!$C$11),A1708&gt;=Formações!$C$11),Formações!$B$11,0),IF(AND(ISNUMBER(Formações!$C$12),A1708&gt;=Formações!$C$12),Formações!$B$12,0))</f>
        <v>0</v>
      </c>
      <c r="E1708">
        <v>31</v>
      </c>
      <c r="F1708" s="8">
        <f t="shared" si="26"/>
        <v>0</v>
      </c>
    </row>
    <row r="1709" spans="1:6">
      <c r="A1709" s="1">
        <v>46263</v>
      </c>
      <c r="B1709" s="16">
        <v>46235</v>
      </c>
      <c r="C1709" s="8">
        <f>IFERROR(LOOKUP(2,1/((Vencimentos!$B$8:$B$37&lt;=A1709)*(Vencimentos!$B$8:$B$37&lt;&gt;"")*(Vencimentos!$C$8:$C$37&lt;&gt;"")),Vencimentos!$C$8:$C$37),0)</f>
        <v>0</v>
      </c>
      <c r="D1709" s="10">
        <f>MAX(IF(AND(ISNUMBER(Formações!$C$8),A1709&gt;=Formações!$C$8),Formações!$B$8,0),IF(AND(ISNUMBER(Formações!$C$9),A1709&gt;=Formações!$C$9),Formações!$B$9,0),IF(AND(ISNUMBER(Formações!$C$10),A1709&gt;=Formações!$C$10),Formações!$B$10,0),IF(AND(ISNUMBER(Formações!$C$11),A1709&gt;=Formações!$C$11),Formações!$B$11,0),IF(AND(ISNUMBER(Formações!$C$12),A1709&gt;=Formações!$C$12),Formações!$B$12,0))</f>
        <v>0</v>
      </c>
      <c r="E1709">
        <v>31</v>
      </c>
      <c r="F1709" s="8">
        <f t="shared" si="26"/>
        <v>0</v>
      </c>
    </row>
    <row r="1710" spans="1:6">
      <c r="A1710" s="1">
        <v>46264</v>
      </c>
      <c r="B1710" s="16">
        <v>46235</v>
      </c>
      <c r="C1710" s="8">
        <f>IFERROR(LOOKUP(2,1/((Vencimentos!$B$8:$B$37&lt;=A1710)*(Vencimentos!$B$8:$B$37&lt;&gt;"")*(Vencimentos!$C$8:$C$37&lt;&gt;"")),Vencimentos!$C$8:$C$37),0)</f>
        <v>0</v>
      </c>
      <c r="D1710" s="10">
        <f>MAX(IF(AND(ISNUMBER(Formações!$C$8),A1710&gt;=Formações!$C$8),Formações!$B$8,0),IF(AND(ISNUMBER(Formações!$C$9),A1710&gt;=Formações!$C$9),Formações!$B$9,0),IF(AND(ISNUMBER(Formações!$C$10),A1710&gt;=Formações!$C$10),Formações!$B$10,0),IF(AND(ISNUMBER(Formações!$C$11),A1710&gt;=Formações!$C$11),Formações!$B$11,0),IF(AND(ISNUMBER(Formações!$C$12),A1710&gt;=Formações!$C$12),Formações!$B$12,0))</f>
        <v>0</v>
      </c>
      <c r="E1710">
        <v>31</v>
      </c>
      <c r="F1710" s="8">
        <f t="shared" si="26"/>
        <v>0</v>
      </c>
    </row>
    <row r="1711" spans="1:6">
      <c r="A1711" s="1">
        <v>46265</v>
      </c>
      <c r="B1711" s="16">
        <v>46235</v>
      </c>
      <c r="C1711" s="8">
        <f>IFERROR(LOOKUP(2,1/((Vencimentos!$B$8:$B$37&lt;=A1711)*(Vencimentos!$B$8:$B$37&lt;&gt;"")*(Vencimentos!$C$8:$C$37&lt;&gt;"")),Vencimentos!$C$8:$C$37),0)</f>
        <v>0</v>
      </c>
      <c r="D1711" s="10">
        <f>MAX(IF(AND(ISNUMBER(Formações!$C$8),A1711&gt;=Formações!$C$8),Formações!$B$8,0),IF(AND(ISNUMBER(Formações!$C$9),A1711&gt;=Formações!$C$9),Formações!$B$9,0),IF(AND(ISNUMBER(Formações!$C$10),A1711&gt;=Formações!$C$10),Formações!$B$10,0),IF(AND(ISNUMBER(Formações!$C$11),A1711&gt;=Formações!$C$11),Formações!$B$11,0),IF(AND(ISNUMBER(Formações!$C$12),A1711&gt;=Formações!$C$12),Formações!$B$12,0))</f>
        <v>0</v>
      </c>
      <c r="E1711">
        <v>31</v>
      </c>
      <c r="F1711" s="8">
        <f t="shared" si="26"/>
        <v>0</v>
      </c>
    </row>
    <row r="1712" spans="1:6">
      <c r="A1712" s="1">
        <v>46266</v>
      </c>
      <c r="B1712" s="16">
        <v>46266</v>
      </c>
      <c r="C1712" s="8">
        <f>IFERROR(LOOKUP(2,1/((Vencimentos!$B$8:$B$37&lt;=A1712)*(Vencimentos!$B$8:$B$37&lt;&gt;"")*(Vencimentos!$C$8:$C$37&lt;&gt;"")),Vencimentos!$C$8:$C$37),0)</f>
        <v>0</v>
      </c>
      <c r="D1712" s="10">
        <f>MAX(IF(AND(ISNUMBER(Formações!$C$8),A1712&gt;=Formações!$C$8),Formações!$B$8,0),IF(AND(ISNUMBER(Formações!$C$9),A1712&gt;=Formações!$C$9),Formações!$B$9,0),IF(AND(ISNUMBER(Formações!$C$10),A1712&gt;=Formações!$C$10),Formações!$B$10,0),IF(AND(ISNUMBER(Formações!$C$11),A1712&gt;=Formações!$C$11),Formações!$B$11,0),IF(AND(ISNUMBER(Formações!$C$12),A1712&gt;=Formações!$C$12),Formações!$B$12,0))</f>
        <v>0</v>
      </c>
      <c r="E1712">
        <v>30</v>
      </c>
      <c r="F1712" s="8">
        <f t="shared" si="26"/>
        <v>0</v>
      </c>
    </row>
    <row r="1713" spans="1:6">
      <c r="A1713" s="1">
        <v>46267</v>
      </c>
      <c r="B1713" s="16">
        <v>46266</v>
      </c>
      <c r="C1713" s="8">
        <f>IFERROR(LOOKUP(2,1/((Vencimentos!$B$8:$B$37&lt;=A1713)*(Vencimentos!$B$8:$B$37&lt;&gt;"")*(Vencimentos!$C$8:$C$37&lt;&gt;"")),Vencimentos!$C$8:$C$37),0)</f>
        <v>0</v>
      </c>
      <c r="D1713" s="10">
        <f>MAX(IF(AND(ISNUMBER(Formações!$C$8),A1713&gt;=Formações!$C$8),Formações!$B$8,0),IF(AND(ISNUMBER(Formações!$C$9),A1713&gt;=Formações!$C$9),Formações!$B$9,0),IF(AND(ISNUMBER(Formações!$C$10),A1713&gt;=Formações!$C$10),Formações!$B$10,0),IF(AND(ISNUMBER(Formações!$C$11),A1713&gt;=Formações!$C$11),Formações!$B$11,0),IF(AND(ISNUMBER(Formações!$C$12),A1713&gt;=Formações!$C$12),Formações!$B$12,0))</f>
        <v>0</v>
      </c>
      <c r="E1713">
        <v>30</v>
      </c>
      <c r="F1713" s="8">
        <f t="shared" si="26"/>
        <v>0</v>
      </c>
    </row>
    <row r="1714" spans="1:6">
      <c r="A1714" s="1">
        <v>46268</v>
      </c>
      <c r="B1714" s="16">
        <v>46266</v>
      </c>
      <c r="C1714" s="8">
        <f>IFERROR(LOOKUP(2,1/((Vencimentos!$B$8:$B$37&lt;=A1714)*(Vencimentos!$B$8:$B$37&lt;&gt;"")*(Vencimentos!$C$8:$C$37&lt;&gt;"")),Vencimentos!$C$8:$C$37),0)</f>
        <v>0</v>
      </c>
      <c r="D1714" s="10">
        <f>MAX(IF(AND(ISNUMBER(Formações!$C$8),A1714&gt;=Formações!$C$8),Formações!$B$8,0),IF(AND(ISNUMBER(Formações!$C$9),A1714&gt;=Formações!$C$9),Formações!$B$9,0),IF(AND(ISNUMBER(Formações!$C$10),A1714&gt;=Formações!$C$10),Formações!$B$10,0),IF(AND(ISNUMBER(Formações!$C$11),A1714&gt;=Formações!$C$11),Formações!$B$11,0),IF(AND(ISNUMBER(Formações!$C$12),A1714&gt;=Formações!$C$12),Formações!$B$12,0))</f>
        <v>0</v>
      </c>
      <c r="E1714">
        <v>30</v>
      </c>
      <c r="F1714" s="8">
        <f t="shared" si="26"/>
        <v>0</v>
      </c>
    </row>
    <row r="1715" spans="1:6">
      <c r="A1715" s="1">
        <v>46269</v>
      </c>
      <c r="B1715" s="16">
        <v>46266</v>
      </c>
      <c r="C1715" s="8">
        <f>IFERROR(LOOKUP(2,1/((Vencimentos!$B$8:$B$37&lt;=A1715)*(Vencimentos!$B$8:$B$37&lt;&gt;"")*(Vencimentos!$C$8:$C$37&lt;&gt;"")),Vencimentos!$C$8:$C$37),0)</f>
        <v>0</v>
      </c>
      <c r="D1715" s="10">
        <f>MAX(IF(AND(ISNUMBER(Formações!$C$8),A1715&gt;=Formações!$C$8),Formações!$B$8,0),IF(AND(ISNUMBER(Formações!$C$9),A1715&gt;=Formações!$C$9),Formações!$B$9,0),IF(AND(ISNUMBER(Formações!$C$10),A1715&gt;=Formações!$C$10),Formações!$B$10,0),IF(AND(ISNUMBER(Formações!$C$11),A1715&gt;=Formações!$C$11),Formações!$B$11,0),IF(AND(ISNUMBER(Formações!$C$12),A1715&gt;=Formações!$C$12),Formações!$B$12,0))</f>
        <v>0</v>
      </c>
      <c r="E1715">
        <v>30</v>
      </c>
      <c r="F1715" s="8">
        <f t="shared" si="26"/>
        <v>0</v>
      </c>
    </row>
    <row r="1716" spans="1:6">
      <c r="A1716" s="1">
        <v>46270</v>
      </c>
      <c r="B1716" s="16">
        <v>46266</v>
      </c>
      <c r="C1716" s="8">
        <f>IFERROR(LOOKUP(2,1/((Vencimentos!$B$8:$B$37&lt;=A1716)*(Vencimentos!$B$8:$B$37&lt;&gt;"")*(Vencimentos!$C$8:$C$37&lt;&gt;"")),Vencimentos!$C$8:$C$37),0)</f>
        <v>0</v>
      </c>
      <c r="D1716" s="10">
        <f>MAX(IF(AND(ISNUMBER(Formações!$C$8),A1716&gt;=Formações!$C$8),Formações!$B$8,0),IF(AND(ISNUMBER(Formações!$C$9),A1716&gt;=Formações!$C$9),Formações!$B$9,0),IF(AND(ISNUMBER(Formações!$C$10),A1716&gt;=Formações!$C$10),Formações!$B$10,0),IF(AND(ISNUMBER(Formações!$C$11),A1716&gt;=Formações!$C$11),Formações!$B$11,0),IF(AND(ISNUMBER(Formações!$C$12),A1716&gt;=Formações!$C$12),Formações!$B$12,0))</f>
        <v>0</v>
      </c>
      <c r="E1716">
        <v>30</v>
      </c>
      <c r="F1716" s="8">
        <f t="shared" si="26"/>
        <v>0</v>
      </c>
    </row>
    <row r="1717" spans="1:6">
      <c r="A1717" s="1">
        <v>46271</v>
      </c>
      <c r="B1717" s="16">
        <v>46266</v>
      </c>
      <c r="C1717" s="8">
        <f>IFERROR(LOOKUP(2,1/((Vencimentos!$B$8:$B$37&lt;=A1717)*(Vencimentos!$B$8:$B$37&lt;&gt;"")*(Vencimentos!$C$8:$C$37&lt;&gt;"")),Vencimentos!$C$8:$C$37),0)</f>
        <v>0</v>
      </c>
      <c r="D1717" s="10">
        <f>MAX(IF(AND(ISNUMBER(Formações!$C$8),A1717&gt;=Formações!$C$8),Formações!$B$8,0),IF(AND(ISNUMBER(Formações!$C$9),A1717&gt;=Formações!$C$9),Formações!$B$9,0),IF(AND(ISNUMBER(Formações!$C$10),A1717&gt;=Formações!$C$10),Formações!$B$10,0),IF(AND(ISNUMBER(Formações!$C$11),A1717&gt;=Formações!$C$11),Formações!$B$11,0),IF(AND(ISNUMBER(Formações!$C$12),A1717&gt;=Formações!$C$12),Formações!$B$12,0))</f>
        <v>0</v>
      </c>
      <c r="E1717">
        <v>30</v>
      </c>
      <c r="F1717" s="8">
        <f t="shared" si="26"/>
        <v>0</v>
      </c>
    </row>
    <row r="1718" spans="1:6">
      <c r="A1718" s="1">
        <v>46272</v>
      </c>
      <c r="B1718" s="16">
        <v>46266</v>
      </c>
      <c r="C1718" s="8">
        <f>IFERROR(LOOKUP(2,1/((Vencimentos!$B$8:$B$37&lt;=A1718)*(Vencimentos!$B$8:$B$37&lt;&gt;"")*(Vencimentos!$C$8:$C$37&lt;&gt;"")),Vencimentos!$C$8:$C$37),0)</f>
        <v>0</v>
      </c>
      <c r="D1718" s="10">
        <f>MAX(IF(AND(ISNUMBER(Formações!$C$8),A1718&gt;=Formações!$C$8),Formações!$B$8,0),IF(AND(ISNUMBER(Formações!$C$9),A1718&gt;=Formações!$C$9),Formações!$B$9,0),IF(AND(ISNUMBER(Formações!$C$10),A1718&gt;=Formações!$C$10),Formações!$B$10,0),IF(AND(ISNUMBER(Formações!$C$11),A1718&gt;=Formações!$C$11),Formações!$B$11,0),IF(AND(ISNUMBER(Formações!$C$12),A1718&gt;=Formações!$C$12),Formações!$B$12,0))</f>
        <v>0</v>
      </c>
      <c r="E1718">
        <v>30</v>
      </c>
      <c r="F1718" s="8">
        <f t="shared" si="26"/>
        <v>0</v>
      </c>
    </row>
    <row r="1719" spans="1:6">
      <c r="A1719" s="1">
        <v>46273</v>
      </c>
      <c r="B1719" s="16">
        <v>46266</v>
      </c>
      <c r="C1719" s="8">
        <f>IFERROR(LOOKUP(2,1/((Vencimentos!$B$8:$B$37&lt;=A1719)*(Vencimentos!$B$8:$B$37&lt;&gt;"")*(Vencimentos!$C$8:$C$37&lt;&gt;"")),Vencimentos!$C$8:$C$37),0)</f>
        <v>0</v>
      </c>
      <c r="D1719" s="10">
        <f>MAX(IF(AND(ISNUMBER(Formações!$C$8),A1719&gt;=Formações!$C$8),Formações!$B$8,0),IF(AND(ISNUMBER(Formações!$C$9),A1719&gt;=Formações!$C$9),Formações!$B$9,0),IF(AND(ISNUMBER(Formações!$C$10),A1719&gt;=Formações!$C$10),Formações!$B$10,0),IF(AND(ISNUMBER(Formações!$C$11),A1719&gt;=Formações!$C$11),Formações!$B$11,0),IF(AND(ISNUMBER(Formações!$C$12),A1719&gt;=Formações!$C$12),Formações!$B$12,0))</f>
        <v>0</v>
      </c>
      <c r="E1719">
        <v>30</v>
      </c>
      <c r="F1719" s="8">
        <f t="shared" si="26"/>
        <v>0</v>
      </c>
    </row>
    <row r="1720" spans="1:6">
      <c r="A1720" s="1">
        <v>46274</v>
      </c>
      <c r="B1720" s="16">
        <v>46266</v>
      </c>
      <c r="C1720" s="8">
        <f>IFERROR(LOOKUP(2,1/((Vencimentos!$B$8:$B$37&lt;=A1720)*(Vencimentos!$B$8:$B$37&lt;&gt;"")*(Vencimentos!$C$8:$C$37&lt;&gt;"")),Vencimentos!$C$8:$C$37),0)</f>
        <v>0</v>
      </c>
      <c r="D1720" s="10">
        <f>MAX(IF(AND(ISNUMBER(Formações!$C$8),A1720&gt;=Formações!$C$8),Formações!$B$8,0),IF(AND(ISNUMBER(Formações!$C$9),A1720&gt;=Formações!$C$9),Formações!$B$9,0),IF(AND(ISNUMBER(Formações!$C$10),A1720&gt;=Formações!$C$10),Formações!$B$10,0),IF(AND(ISNUMBER(Formações!$C$11),A1720&gt;=Formações!$C$11),Formações!$B$11,0),IF(AND(ISNUMBER(Formações!$C$12),A1720&gt;=Formações!$C$12),Formações!$B$12,0))</f>
        <v>0</v>
      </c>
      <c r="E1720">
        <v>30</v>
      </c>
      <c r="F1720" s="8">
        <f t="shared" si="26"/>
        <v>0</v>
      </c>
    </row>
    <row r="1721" spans="1:6">
      <c r="A1721" s="1">
        <v>46275</v>
      </c>
      <c r="B1721" s="16">
        <v>46266</v>
      </c>
      <c r="C1721" s="8">
        <f>IFERROR(LOOKUP(2,1/((Vencimentos!$B$8:$B$37&lt;=A1721)*(Vencimentos!$B$8:$B$37&lt;&gt;"")*(Vencimentos!$C$8:$C$37&lt;&gt;"")),Vencimentos!$C$8:$C$37),0)</f>
        <v>0</v>
      </c>
      <c r="D1721" s="10">
        <f>MAX(IF(AND(ISNUMBER(Formações!$C$8),A1721&gt;=Formações!$C$8),Formações!$B$8,0),IF(AND(ISNUMBER(Formações!$C$9),A1721&gt;=Formações!$C$9),Formações!$B$9,0),IF(AND(ISNUMBER(Formações!$C$10),A1721&gt;=Formações!$C$10),Formações!$B$10,0),IF(AND(ISNUMBER(Formações!$C$11),A1721&gt;=Formações!$C$11),Formações!$B$11,0),IF(AND(ISNUMBER(Formações!$C$12),A1721&gt;=Formações!$C$12),Formações!$B$12,0))</f>
        <v>0</v>
      </c>
      <c r="E1721">
        <v>30</v>
      </c>
      <c r="F1721" s="8">
        <f t="shared" si="26"/>
        <v>0</v>
      </c>
    </row>
    <row r="1722" spans="1:6">
      <c r="A1722" s="1">
        <v>46276</v>
      </c>
      <c r="B1722" s="16">
        <v>46266</v>
      </c>
      <c r="C1722" s="8">
        <f>IFERROR(LOOKUP(2,1/((Vencimentos!$B$8:$B$37&lt;=A1722)*(Vencimentos!$B$8:$B$37&lt;&gt;"")*(Vencimentos!$C$8:$C$37&lt;&gt;"")),Vencimentos!$C$8:$C$37),0)</f>
        <v>0</v>
      </c>
      <c r="D1722" s="10">
        <f>MAX(IF(AND(ISNUMBER(Formações!$C$8),A1722&gt;=Formações!$C$8),Formações!$B$8,0),IF(AND(ISNUMBER(Formações!$C$9),A1722&gt;=Formações!$C$9),Formações!$B$9,0),IF(AND(ISNUMBER(Formações!$C$10),A1722&gt;=Formações!$C$10),Formações!$B$10,0),IF(AND(ISNUMBER(Formações!$C$11),A1722&gt;=Formações!$C$11),Formações!$B$11,0),IF(AND(ISNUMBER(Formações!$C$12),A1722&gt;=Formações!$C$12),Formações!$B$12,0))</f>
        <v>0</v>
      </c>
      <c r="E1722">
        <v>30</v>
      </c>
      <c r="F1722" s="8">
        <f t="shared" si="26"/>
        <v>0</v>
      </c>
    </row>
    <row r="1723" spans="1:6">
      <c r="A1723" s="1">
        <v>46277</v>
      </c>
      <c r="B1723" s="16">
        <v>46266</v>
      </c>
      <c r="C1723" s="8">
        <f>IFERROR(LOOKUP(2,1/((Vencimentos!$B$8:$B$37&lt;=A1723)*(Vencimentos!$B$8:$B$37&lt;&gt;"")*(Vencimentos!$C$8:$C$37&lt;&gt;"")),Vencimentos!$C$8:$C$37),0)</f>
        <v>0</v>
      </c>
      <c r="D1723" s="10">
        <f>MAX(IF(AND(ISNUMBER(Formações!$C$8),A1723&gt;=Formações!$C$8),Formações!$B$8,0),IF(AND(ISNUMBER(Formações!$C$9),A1723&gt;=Formações!$C$9),Formações!$B$9,0),IF(AND(ISNUMBER(Formações!$C$10),A1723&gt;=Formações!$C$10),Formações!$B$10,0),IF(AND(ISNUMBER(Formações!$C$11),A1723&gt;=Formações!$C$11),Formações!$B$11,0),IF(AND(ISNUMBER(Formações!$C$12),A1723&gt;=Formações!$C$12),Formações!$B$12,0))</f>
        <v>0</v>
      </c>
      <c r="E1723">
        <v>30</v>
      </c>
      <c r="F1723" s="8">
        <f t="shared" si="26"/>
        <v>0</v>
      </c>
    </row>
    <row r="1724" spans="1:6">
      <c r="A1724" s="1">
        <v>46278</v>
      </c>
      <c r="B1724" s="16">
        <v>46266</v>
      </c>
      <c r="C1724" s="8">
        <f>IFERROR(LOOKUP(2,1/((Vencimentos!$B$8:$B$37&lt;=A1724)*(Vencimentos!$B$8:$B$37&lt;&gt;"")*(Vencimentos!$C$8:$C$37&lt;&gt;"")),Vencimentos!$C$8:$C$37),0)</f>
        <v>0</v>
      </c>
      <c r="D1724" s="10">
        <f>MAX(IF(AND(ISNUMBER(Formações!$C$8),A1724&gt;=Formações!$C$8),Formações!$B$8,0),IF(AND(ISNUMBER(Formações!$C$9),A1724&gt;=Formações!$C$9),Formações!$B$9,0),IF(AND(ISNUMBER(Formações!$C$10),A1724&gt;=Formações!$C$10),Formações!$B$10,0),IF(AND(ISNUMBER(Formações!$C$11),A1724&gt;=Formações!$C$11),Formações!$B$11,0),IF(AND(ISNUMBER(Formações!$C$12),A1724&gt;=Formações!$C$12),Formações!$B$12,0))</f>
        <v>0</v>
      </c>
      <c r="E1724">
        <v>30</v>
      </c>
      <c r="F1724" s="8">
        <f t="shared" si="26"/>
        <v>0</v>
      </c>
    </row>
    <row r="1725" spans="1:6">
      <c r="A1725" s="1">
        <v>46279</v>
      </c>
      <c r="B1725" s="16">
        <v>46266</v>
      </c>
      <c r="C1725" s="8">
        <f>IFERROR(LOOKUP(2,1/((Vencimentos!$B$8:$B$37&lt;=A1725)*(Vencimentos!$B$8:$B$37&lt;&gt;"")*(Vencimentos!$C$8:$C$37&lt;&gt;"")),Vencimentos!$C$8:$C$37),0)</f>
        <v>0</v>
      </c>
      <c r="D1725" s="10">
        <f>MAX(IF(AND(ISNUMBER(Formações!$C$8),A1725&gt;=Formações!$C$8),Formações!$B$8,0),IF(AND(ISNUMBER(Formações!$C$9),A1725&gt;=Formações!$C$9),Formações!$B$9,0),IF(AND(ISNUMBER(Formações!$C$10),A1725&gt;=Formações!$C$10),Formações!$B$10,0),IF(AND(ISNUMBER(Formações!$C$11),A1725&gt;=Formações!$C$11),Formações!$B$11,0),IF(AND(ISNUMBER(Formações!$C$12),A1725&gt;=Formações!$C$12),Formações!$B$12,0))</f>
        <v>0</v>
      </c>
      <c r="E1725">
        <v>30</v>
      </c>
      <c r="F1725" s="8">
        <f t="shared" si="26"/>
        <v>0</v>
      </c>
    </row>
    <row r="1726" spans="1:6">
      <c r="A1726" s="1">
        <v>46280</v>
      </c>
      <c r="B1726" s="16">
        <v>46266</v>
      </c>
      <c r="C1726" s="8">
        <f>IFERROR(LOOKUP(2,1/((Vencimentos!$B$8:$B$37&lt;=A1726)*(Vencimentos!$B$8:$B$37&lt;&gt;"")*(Vencimentos!$C$8:$C$37&lt;&gt;"")),Vencimentos!$C$8:$C$37),0)</f>
        <v>0</v>
      </c>
      <c r="D1726" s="10">
        <f>MAX(IF(AND(ISNUMBER(Formações!$C$8),A1726&gt;=Formações!$C$8),Formações!$B$8,0),IF(AND(ISNUMBER(Formações!$C$9),A1726&gt;=Formações!$C$9),Formações!$B$9,0),IF(AND(ISNUMBER(Formações!$C$10),A1726&gt;=Formações!$C$10),Formações!$B$10,0),IF(AND(ISNUMBER(Formações!$C$11),A1726&gt;=Formações!$C$11),Formações!$B$11,0),IF(AND(ISNUMBER(Formações!$C$12),A1726&gt;=Formações!$C$12),Formações!$B$12,0))</f>
        <v>0</v>
      </c>
      <c r="E1726">
        <v>30</v>
      </c>
      <c r="F1726" s="8">
        <f t="shared" si="26"/>
        <v>0</v>
      </c>
    </row>
    <row r="1727" spans="1:6">
      <c r="A1727" s="1">
        <v>46281</v>
      </c>
      <c r="B1727" s="16">
        <v>46266</v>
      </c>
      <c r="C1727" s="8">
        <f>IFERROR(LOOKUP(2,1/((Vencimentos!$B$8:$B$37&lt;=A1727)*(Vencimentos!$B$8:$B$37&lt;&gt;"")*(Vencimentos!$C$8:$C$37&lt;&gt;"")),Vencimentos!$C$8:$C$37),0)</f>
        <v>0</v>
      </c>
      <c r="D1727" s="10">
        <f>MAX(IF(AND(ISNUMBER(Formações!$C$8),A1727&gt;=Formações!$C$8),Formações!$B$8,0),IF(AND(ISNUMBER(Formações!$C$9),A1727&gt;=Formações!$C$9),Formações!$B$9,0),IF(AND(ISNUMBER(Formações!$C$10),A1727&gt;=Formações!$C$10),Formações!$B$10,0),IF(AND(ISNUMBER(Formações!$C$11),A1727&gt;=Formações!$C$11),Formações!$B$11,0),IF(AND(ISNUMBER(Formações!$C$12),A1727&gt;=Formações!$C$12),Formações!$B$12,0))</f>
        <v>0</v>
      </c>
      <c r="E1727">
        <v>30</v>
      </c>
      <c r="F1727" s="8">
        <f t="shared" si="26"/>
        <v>0</v>
      </c>
    </row>
    <row r="1728" spans="1:6">
      <c r="A1728" s="1">
        <v>46282</v>
      </c>
      <c r="B1728" s="16">
        <v>46266</v>
      </c>
      <c r="C1728" s="8">
        <f>IFERROR(LOOKUP(2,1/((Vencimentos!$B$8:$B$37&lt;=A1728)*(Vencimentos!$B$8:$B$37&lt;&gt;"")*(Vencimentos!$C$8:$C$37&lt;&gt;"")),Vencimentos!$C$8:$C$37),0)</f>
        <v>0</v>
      </c>
      <c r="D1728" s="10">
        <f>MAX(IF(AND(ISNUMBER(Formações!$C$8),A1728&gt;=Formações!$C$8),Formações!$B$8,0),IF(AND(ISNUMBER(Formações!$C$9),A1728&gt;=Formações!$C$9),Formações!$B$9,0),IF(AND(ISNUMBER(Formações!$C$10),A1728&gt;=Formações!$C$10),Formações!$B$10,0),IF(AND(ISNUMBER(Formações!$C$11),A1728&gt;=Formações!$C$11),Formações!$B$11,0),IF(AND(ISNUMBER(Formações!$C$12),A1728&gt;=Formações!$C$12),Formações!$B$12,0))</f>
        <v>0</v>
      </c>
      <c r="E1728">
        <v>30</v>
      </c>
      <c r="F1728" s="8">
        <f t="shared" si="26"/>
        <v>0</v>
      </c>
    </row>
    <row r="1729" spans="1:6">
      <c r="A1729" s="1">
        <v>46283</v>
      </c>
      <c r="B1729" s="16">
        <v>46266</v>
      </c>
      <c r="C1729" s="8">
        <f>IFERROR(LOOKUP(2,1/((Vencimentos!$B$8:$B$37&lt;=A1729)*(Vencimentos!$B$8:$B$37&lt;&gt;"")*(Vencimentos!$C$8:$C$37&lt;&gt;"")),Vencimentos!$C$8:$C$37),0)</f>
        <v>0</v>
      </c>
      <c r="D1729" s="10">
        <f>MAX(IF(AND(ISNUMBER(Formações!$C$8),A1729&gt;=Formações!$C$8),Formações!$B$8,0),IF(AND(ISNUMBER(Formações!$C$9),A1729&gt;=Formações!$C$9),Formações!$B$9,0),IF(AND(ISNUMBER(Formações!$C$10),A1729&gt;=Formações!$C$10),Formações!$B$10,0),IF(AND(ISNUMBER(Formações!$C$11),A1729&gt;=Formações!$C$11),Formações!$B$11,0),IF(AND(ISNUMBER(Formações!$C$12),A1729&gt;=Formações!$C$12),Formações!$B$12,0))</f>
        <v>0</v>
      </c>
      <c r="E1729">
        <v>30</v>
      </c>
      <c r="F1729" s="8">
        <f t="shared" si="26"/>
        <v>0</v>
      </c>
    </row>
    <row r="1730" spans="1:6">
      <c r="A1730" s="1">
        <v>46284</v>
      </c>
      <c r="B1730" s="16">
        <v>46266</v>
      </c>
      <c r="C1730" s="8">
        <f>IFERROR(LOOKUP(2,1/((Vencimentos!$B$8:$B$37&lt;=A1730)*(Vencimentos!$B$8:$B$37&lt;&gt;"")*(Vencimentos!$C$8:$C$37&lt;&gt;"")),Vencimentos!$C$8:$C$37),0)</f>
        <v>0</v>
      </c>
      <c r="D1730" s="10">
        <f>MAX(IF(AND(ISNUMBER(Formações!$C$8),A1730&gt;=Formações!$C$8),Formações!$B$8,0),IF(AND(ISNUMBER(Formações!$C$9),A1730&gt;=Formações!$C$9),Formações!$B$9,0),IF(AND(ISNUMBER(Formações!$C$10),A1730&gt;=Formações!$C$10),Formações!$B$10,0),IF(AND(ISNUMBER(Formações!$C$11),A1730&gt;=Formações!$C$11),Formações!$B$11,0),IF(AND(ISNUMBER(Formações!$C$12),A1730&gt;=Formações!$C$12),Formações!$B$12,0))</f>
        <v>0</v>
      </c>
      <c r="E1730">
        <v>30</v>
      </c>
      <c r="F1730" s="8">
        <f t="shared" si="26"/>
        <v>0</v>
      </c>
    </row>
    <row r="1731" spans="1:6">
      <c r="A1731" s="1">
        <v>46285</v>
      </c>
      <c r="B1731" s="16">
        <v>46266</v>
      </c>
      <c r="C1731" s="8">
        <f>IFERROR(LOOKUP(2,1/((Vencimentos!$B$8:$B$37&lt;=A1731)*(Vencimentos!$B$8:$B$37&lt;&gt;"")*(Vencimentos!$C$8:$C$37&lt;&gt;"")),Vencimentos!$C$8:$C$37),0)</f>
        <v>0</v>
      </c>
      <c r="D1731" s="10">
        <f>MAX(IF(AND(ISNUMBER(Formações!$C$8),A1731&gt;=Formações!$C$8),Formações!$B$8,0),IF(AND(ISNUMBER(Formações!$C$9),A1731&gt;=Formações!$C$9),Formações!$B$9,0),IF(AND(ISNUMBER(Formações!$C$10),A1731&gt;=Formações!$C$10),Formações!$B$10,0),IF(AND(ISNUMBER(Formações!$C$11),A1731&gt;=Formações!$C$11),Formações!$B$11,0),IF(AND(ISNUMBER(Formações!$C$12),A1731&gt;=Formações!$C$12),Formações!$B$12,0))</f>
        <v>0</v>
      </c>
      <c r="E1731">
        <v>30</v>
      </c>
      <c r="F1731" s="8">
        <f t="shared" si="26"/>
        <v>0</v>
      </c>
    </row>
    <row r="1732" spans="1:6">
      <c r="A1732" s="1">
        <v>46286</v>
      </c>
      <c r="B1732" s="16">
        <v>46266</v>
      </c>
      <c r="C1732" s="8">
        <f>IFERROR(LOOKUP(2,1/((Vencimentos!$B$8:$B$37&lt;=A1732)*(Vencimentos!$B$8:$B$37&lt;&gt;"")*(Vencimentos!$C$8:$C$37&lt;&gt;"")),Vencimentos!$C$8:$C$37),0)</f>
        <v>0</v>
      </c>
      <c r="D1732" s="10">
        <f>MAX(IF(AND(ISNUMBER(Formações!$C$8),A1732&gt;=Formações!$C$8),Formações!$B$8,0),IF(AND(ISNUMBER(Formações!$C$9),A1732&gt;=Formações!$C$9),Formações!$B$9,0),IF(AND(ISNUMBER(Formações!$C$10),A1732&gt;=Formações!$C$10),Formações!$B$10,0),IF(AND(ISNUMBER(Formações!$C$11),A1732&gt;=Formações!$C$11),Formações!$B$11,0),IF(AND(ISNUMBER(Formações!$C$12),A1732&gt;=Formações!$C$12),Formações!$B$12,0))</f>
        <v>0</v>
      </c>
      <c r="E1732">
        <v>30</v>
      </c>
      <c r="F1732" s="8">
        <f t="shared" si="26"/>
        <v>0</v>
      </c>
    </row>
    <row r="1733" spans="1:6">
      <c r="A1733" s="1">
        <v>46287</v>
      </c>
      <c r="B1733" s="16">
        <v>46266</v>
      </c>
      <c r="C1733" s="8">
        <f>IFERROR(LOOKUP(2,1/((Vencimentos!$B$8:$B$37&lt;=A1733)*(Vencimentos!$B$8:$B$37&lt;&gt;"")*(Vencimentos!$C$8:$C$37&lt;&gt;"")),Vencimentos!$C$8:$C$37),0)</f>
        <v>0</v>
      </c>
      <c r="D1733" s="10">
        <f>MAX(IF(AND(ISNUMBER(Formações!$C$8),A1733&gt;=Formações!$C$8),Formações!$B$8,0),IF(AND(ISNUMBER(Formações!$C$9),A1733&gt;=Formações!$C$9),Formações!$B$9,0),IF(AND(ISNUMBER(Formações!$C$10),A1733&gt;=Formações!$C$10),Formações!$B$10,0),IF(AND(ISNUMBER(Formações!$C$11),A1733&gt;=Formações!$C$11),Formações!$B$11,0),IF(AND(ISNUMBER(Formações!$C$12),A1733&gt;=Formações!$C$12),Formações!$B$12,0))</f>
        <v>0</v>
      </c>
      <c r="E1733">
        <v>30</v>
      </c>
      <c r="F1733" s="8">
        <f t="shared" si="26"/>
        <v>0</v>
      </c>
    </row>
    <row r="1734" spans="1:6">
      <c r="A1734" s="1">
        <v>46288</v>
      </c>
      <c r="B1734" s="16">
        <v>46266</v>
      </c>
      <c r="C1734" s="8">
        <f>IFERROR(LOOKUP(2,1/((Vencimentos!$B$8:$B$37&lt;=A1734)*(Vencimentos!$B$8:$B$37&lt;&gt;"")*(Vencimentos!$C$8:$C$37&lt;&gt;"")),Vencimentos!$C$8:$C$37),0)</f>
        <v>0</v>
      </c>
      <c r="D1734" s="10">
        <f>MAX(IF(AND(ISNUMBER(Formações!$C$8),A1734&gt;=Formações!$C$8),Formações!$B$8,0),IF(AND(ISNUMBER(Formações!$C$9),A1734&gt;=Formações!$C$9),Formações!$B$9,0),IF(AND(ISNUMBER(Formações!$C$10),A1734&gt;=Formações!$C$10),Formações!$B$10,0),IF(AND(ISNUMBER(Formações!$C$11),A1734&gt;=Formações!$C$11),Formações!$B$11,0),IF(AND(ISNUMBER(Formações!$C$12),A1734&gt;=Formações!$C$12),Formações!$B$12,0))</f>
        <v>0</v>
      </c>
      <c r="E1734">
        <v>30</v>
      </c>
      <c r="F1734" s="8">
        <f t="shared" si="26"/>
        <v>0</v>
      </c>
    </row>
    <row r="1735" spans="1:6">
      <c r="A1735" s="1">
        <v>46289</v>
      </c>
      <c r="B1735" s="16">
        <v>46266</v>
      </c>
      <c r="C1735" s="8">
        <f>IFERROR(LOOKUP(2,1/((Vencimentos!$B$8:$B$37&lt;=A1735)*(Vencimentos!$B$8:$B$37&lt;&gt;"")*(Vencimentos!$C$8:$C$37&lt;&gt;"")),Vencimentos!$C$8:$C$37),0)</f>
        <v>0</v>
      </c>
      <c r="D1735" s="10">
        <f>MAX(IF(AND(ISNUMBER(Formações!$C$8),A1735&gt;=Formações!$C$8),Formações!$B$8,0),IF(AND(ISNUMBER(Formações!$C$9),A1735&gt;=Formações!$C$9),Formações!$B$9,0),IF(AND(ISNUMBER(Formações!$C$10),A1735&gt;=Formações!$C$10),Formações!$B$10,0),IF(AND(ISNUMBER(Formações!$C$11),A1735&gt;=Formações!$C$11),Formações!$B$11,0),IF(AND(ISNUMBER(Formações!$C$12),A1735&gt;=Formações!$C$12),Formações!$B$12,0))</f>
        <v>0</v>
      </c>
      <c r="E1735">
        <v>30</v>
      </c>
      <c r="F1735" s="8">
        <f t="shared" si="26"/>
        <v>0</v>
      </c>
    </row>
    <row r="1736" spans="1:6">
      <c r="A1736" s="1">
        <v>46290</v>
      </c>
      <c r="B1736" s="16">
        <v>46266</v>
      </c>
      <c r="C1736" s="8">
        <f>IFERROR(LOOKUP(2,1/((Vencimentos!$B$8:$B$37&lt;=A1736)*(Vencimentos!$B$8:$B$37&lt;&gt;"")*(Vencimentos!$C$8:$C$37&lt;&gt;"")),Vencimentos!$C$8:$C$37),0)</f>
        <v>0</v>
      </c>
      <c r="D1736" s="10">
        <f>MAX(IF(AND(ISNUMBER(Formações!$C$8),A1736&gt;=Formações!$C$8),Formações!$B$8,0),IF(AND(ISNUMBER(Formações!$C$9),A1736&gt;=Formações!$C$9),Formações!$B$9,0),IF(AND(ISNUMBER(Formações!$C$10),A1736&gt;=Formações!$C$10),Formações!$B$10,0),IF(AND(ISNUMBER(Formações!$C$11),A1736&gt;=Formações!$C$11),Formações!$B$11,0),IF(AND(ISNUMBER(Formações!$C$12),A1736&gt;=Formações!$C$12),Formações!$B$12,0))</f>
        <v>0</v>
      </c>
      <c r="E1736">
        <v>30</v>
      </c>
      <c r="F1736" s="8">
        <f t="shared" ref="F1736:F1799" si="27">IF(OR(C1736&lt;=0,D1736&lt;=0),0,C1736*D1736/E1736)</f>
        <v>0</v>
      </c>
    </row>
    <row r="1737" spans="1:6">
      <c r="A1737" s="1">
        <v>46291</v>
      </c>
      <c r="B1737" s="16">
        <v>46266</v>
      </c>
      <c r="C1737" s="8">
        <f>IFERROR(LOOKUP(2,1/((Vencimentos!$B$8:$B$37&lt;=A1737)*(Vencimentos!$B$8:$B$37&lt;&gt;"")*(Vencimentos!$C$8:$C$37&lt;&gt;"")),Vencimentos!$C$8:$C$37),0)</f>
        <v>0</v>
      </c>
      <c r="D1737" s="10">
        <f>MAX(IF(AND(ISNUMBER(Formações!$C$8),A1737&gt;=Formações!$C$8),Formações!$B$8,0),IF(AND(ISNUMBER(Formações!$C$9),A1737&gt;=Formações!$C$9),Formações!$B$9,0),IF(AND(ISNUMBER(Formações!$C$10),A1737&gt;=Formações!$C$10),Formações!$B$10,0),IF(AND(ISNUMBER(Formações!$C$11),A1737&gt;=Formações!$C$11),Formações!$B$11,0),IF(AND(ISNUMBER(Formações!$C$12),A1737&gt;=Formações!$C$12),Formações!$B$12,0))</f>
        <v>0</v>
      </c>
      <c r="E1737">
        <v>30</v>
      </c>
      <c r="F1737" s="8">
        <f t="shared" si="27"/>
        <v>0</v>
      </c>
    </row>
    <row r="1738" spans="1:6">
      <c r="A1738" s="1">
        <v>46292</v>
      </c>
      <c r="B1738" s="16">
        <v>46266</v>
      </c>
      <c r="C1738" s="8">
        <f>IFERROR(LOOKUP(2,1/((Vencimentos!$B$8:$B$37&lt;=A1738)*(Vencimentos!$B$8:$B$37&lt;&gt;"")*(Vencimentos!$C$8:$C$37&lt;&gt;"")),Vencimentos!$C$8:$C$37),0)</f>
        <v>0</v>
      </c>
      <c r="D1738" s="10">
        <f>MAX(IF(AND(ISNUMBER(Formações!$C$8),A1738&gt;=Formações!$C$8),Formações!$B$8,0),IF(AND(ISNUMBER(Formações!$C$9),A1738&gt;=Formações!$C$9),Formações!$B$9,0),IF(AND(ISNUMBER(Formações!$C$10),A1738&gt;=Formações!$C$10),Formações!$B$10,0),IF(AND(ISNUMBER(Formações!$C$11),A1738&gt;=Formações!$C$11),Formações!$B$11,0),IF(AND(ISNUMBER(Formações!$C$12),A1738&gt;=Formações!$C$12),Formações!$B$12,0))</f>
        <v>0</v>
      </c>
      <c r="E1738">
        <v>30</v>
      </c>
      <c r="F1738" s="8">
        <f t="shared" si="27"/>
        <v>0</v>
      </c>
    </row>
    <row r="1739" spans="1:6">
      <c r="A1739" s="1">
        <v>46293</v>
      </c>
      <c r="B1739" s="16">
        <v>46266</v>
      </c>
      <c r="C1739" s="8">
        <f>IFERROR(LOOKUP(2,1/((Vencimentos!$B$8:$B$37&lt;=A1739)*(Vencimentos!$B$8:$B$37&lt;&gt;"")*(Vencimentos!$C$8:$C$37&lt;&gt;"")),Vencimentos!$C$8:$C$37),0)</f>
        <v>0</v>
      </c>
      <c r="D1739" s="10">
        <f>MAX(IF(AND(ISNUMBER(Formações!$C$8),A1739&gt;=Formações!$C$8),Formações!$B$8,0),IF(AND(ISNUMBER(Formações!$C$9),A1739&gt;=Formações!$C$9),Formações!$B$9,0),IF(AND(ISNUMBER(Formações!$C$10),A1739&gt;=Formações!$C$10),Formações!$B$10,0),IF(AND(ISNUMBER(Formações!$C$11),A1739&gt;=Formações!$C$11),Formações!$B$11,0),IF(AND(ISNUMBER(Formações!$C$12),A1739&gt;=Formações!$C$12),Formações!$B$12,0))</f>
        <v>0</v>
      </c>
      <c r="E1739">
        <v>30</v>
      </c>
      <c r="F1739" s="8">
        <f t="shared" si="27"/>
        <v>0</v>
      </c>
    </row>
    <row r="1740" spans="1:6">
      <c r="A1740" s="1">
        <v>46294</v>
      </c>
      <c r="B1740" s="16">
        <v>46266</v>
      </c>
      <c r="C1740" s="8">
        <f>IFERROR(LOOKUP(2,1/((Vencimentos!$B$8:$B$37&lt;=A1740)*(Vencimentos!$B$8:$B$37&lt;&gt;"")*(Vencimentos!$C$8:$C$37&lt;&gt;"")),Vencimentos!$C$8:$C$37),0)</f>
        <v>0</v>
      </c>
      <c r="D1740" s="10">
        <f>MAX(IF(AND(ISNUMBER(Formações!$C$8),A1740&gt;=Formações!$C$8),Formações!$B$8,0),IF(AND(ISNUMBER(Formações!$C$9),A1740&gt;=Formações!$C$9),Formações!$B$9,0),IF(AND(ISNUMBER(Formações!$C$10),A1740&gt;=Formações!$C$10),Formações!$B$10,0),IF(AND(ISNUMBER(Formações!$C$11),A1740&gt;=Formações!$C$11),Formações!$B$11,0),IF(AND(ISNUMBER(Formações!$C$12),A1740&gt;=Formações!$C$12),Formações!$B$12,0))</f>
        <v>0</v>
      </c>
      <c r="E1740">
        <v>30</v>
      </c>
      <c r="F1740" s="8">
        <f t="shared" si="27"/>
        <v>0</v>
      </c>
    </row>
    <row r="1741" spans="1:6">
      <c r="A1741" s="1">
        <v>46295</v>
      </c>
      <c r="B1741" s="16">
        <v>46266</v>
      </c>
      <c r="C1741" s="8">
        <f>IFERROR(LOOKUP(2,1/((Vencimentos!$B$8:$B$37&lt;=A1741)*(Vencimentos!$B$8:$B$37&lt;&gt;"")*(Vencimentos!$C$8:$C$37&lt;&gt;"")),Vencimentos!$C$8:$C$37),0)</f>
        <v>0</v>
      </c>
      <c r="D1741" s="10">
        <f>MAX(IF(AND(ISNUMBER(Formações!$C$8),A1741&gt;=Formações!$C$8),Formações!$B$8,0),IF(AND(ISNUMBER(Formações!$C$9),A1741&gt;=Formações!$C$9),Formações!$B$9,0),IF(AND(ISNUMBER(Formações!$C$10),A1741&gt;=Formações!$C$10),Formações!$B$10,0),IF(AND(ISNUMBER(Formações!$C$11),A1741&gt;=Formações!$C$11),Formações!$B$11,0),IF(AND(ISNUMBER(Formações!$C$12),A1741&gt;=Formações!$C$12),Formações!$B$12,0))</f>
        <v>0</v>
      </c>
      <c r="E1741">
        <v>30</v>
      </c>
      <c r="F1741" s="8">
        <f t="shared" si="27"/>
        <v>0</v>
      </c>
    </row>
  </sheetData>
  <mergeCells count="3">
    <mergeCell ref="A3:F3"/>
    <mergeCell ref="A6:F6"/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A2E8A"/>
  </sheetPr>
  <dimension ref="A1:L32"/>
  <sheetViews>
    <sheetView showGridLines="0" workbookViewId="0">
      <selection activeCell="E18" sqref="E18"/>
    </sheetView>
  </sheetViews>
  <sheetFormatPr defaultRowHeight="14.25"/>
  <cols>
    <col min="1" max="1" width="16" customWidth="1"/>
    <col min="2" max="2" width="23" customWidth="1"/>
    <col min="3" max="3" width="26" customWidth="1"/>
    <col min="4" max="5" width="11" customWidth="1"/>
    <col min="6" max="7" width="15" customWidth="1"/>
    <col min="8" max="8" width="24" customWidth="1"/>
    <col min="9" max="9" width="18" customWidth="1"/>
    <col min="10" max="10" width="16" customWidth="1"/>
    <col min="11" max="12" width="15" customWidth="1"/>
  </cols>
  <sheetData>
    <row r="1" spans="1:12" ht="23.1" customHeight="1">
      <c r="A1" s="36" t="s">
        <v>0</v>
      </c>
      <c r="B1" s="37"/>
      <c r="C1" s="37"/>
      <c r="D1" s="37"/>
      <c r="E1" s="37"/>
      <c r="F1" s="37"/>
      <c r="G1" s="37"/>
      <c r="H1" s="35"/>
      <c r="I1" s="35"/>
      <c r="J1" s="35"/>
      <c r="K1" s="35"/>
      <c r="L1" s="35"/>
    </row>
    <row r="2" spans="1:12" ht="23.1" customHeight="1">
      <c r="A2" s="37"/>
      <c r="B2" s="37"/>
      <c r="C2" s="37"/>
      <c r="D2" s="37"/>
      <c r="E2" s="37"/>
      <c r="F2" s="37"/>
      <c r="G2" s="37"/>
      <c r="H2" s="35"/>
      <c r="I2" s="35"/>
      <c r="J2" s="35"/>
      <c r="K2" s="35"/>
      <c r="L2" s="35"/>
    </row>
    <row r="3" spans="1:12" ht="23.1" customHeight="1">
      <c r="A3" s="33" t="s">
        <v>118</v>
      </c>
      <c r="B3" s="34"/>
      <c r="C3" s="34"/>
      <c r="D3" s="34"/>
      <c r="E3" s="34"/>
      <c r="F3" s="34"/>
      <c r="G3" s="34"/>
      <c r="H3" s="35"/>
      <c r="I3" s="35"/>
      <c r="J3" s="35"/>
      <c r="K3" s="35"/>
      <c r="L3" s="35"/>
    </row>
    <row r="4" spans="1:12">
      <c r="H4" s="22"/>
      <c r="I4" s="22"/>
      <c r="J4" s="22"/>
      <c r="K4" s="22"/>
      <c r="L4" s="22"/>
    </row>
    <row r="5" spans="1:12" ht="15.75">
      <c r="A5" t="s">
        <v>1</v>
      </c>
      <c r="B5" s="2" t="s">
        <v>2</v>
      </c>
      <c r="C5" s="3">
        <v>44562</v>
      </c>
      <c r="H5" s="23" t="s">
        <v>3</v>
      </c>
      <c r="I5" s="22"/>
      <c r="J5" s="22"/>
      <c r="K5" s="22"/>
      <c r="L5" s="22"/>
    </row>
    <row r="6" spans="1:12" ht="15">
      <c r="B6" s="2" t="s">
        <v>4</v>
      </c>
      <c r="C6" s="3">
        <v>46295</v>
      </c>
      <c r="H6" s="24" t="s">
        <v>5</v>
      </c>
      <c r="I6" s="22"/>
      <c r="J6" s="22"/>
      <c r="K6" s="22"/>
      <c r="L6" s="22"/>
    </row>
    <row r="7" spans="1:12">
      <c r="H7" s="25" t="s">
        <v>6</v>
      </c>
      <c r="I7" s="22"/>
      <c r="J7" s="22"/>
      <c r="K7" s="22"/>
      <c r="L7" s="22"/>
    </row>
    <row r="8" spans="1:12" ht="27" customHeight="1">
      <c r="A8" s="29" t="s">
        <v>7</v>
      </c>
      <c r="B8" s="30"/>
      <c r="C8" s="30"/>
      <c r="D8" s="30"/>
      <c r="F8" s="29" t="s">
        <v>8</v>
      </c>
      <c r="G8" s="30"/>
      <c r="H8" s="30"/>
      <c r="I8" s="30"/>
      <c r="J8" s="30"/>
    </row>
    <row r="9" spans="1:12" ht="23.1" customHeight="1">
      <c r="A9" s="39">
        <f>SUM('Apuração mensal'!$H$8:$H$64)</f>
        <v>0</v>
      </c>
      <c r="B9" s="28"/>
      <c r="C9" s="28"/>
      <c r="D9" s="28"/>
      <c r="F9" s="38" t="s">
        <v>9</v>
      </c>
      <c r="G9" s="28"/>
      <c r="H9" s="28"/>
      <c r="I9" s="5">
        <f>COUNTIF('Apuração mensal'!$G$8:$G$64,"&gt;0")</f>
        <v>0</v>
      </c>
      <c r="J9" s="4"/>
    </row>
    <row r="10" spans="1:12" ht="23.1" customHeight="1">
      <c r="A10" s="28"/>
      <c r="B10" s="40"/>
      <c r="C10" s="40"/>
      <c r="D10" s="28"/>
      <c r="F10" s="38" t="s">
        <v>10</v>
      </c>
      <c r="G10" s="28"/>
      <c r="H10" s="28"/>
      <c r="I10" s="5">
        <f>SUM('Apuração mensal'!$G$8:$G$64)</f>
        <v>0</v>
      </c>
      <c r="J10" s="4"/>
    </row>
    <row r="11" spans="1:12" ht="23.1" customHeight="1">
      <c r="A11" s="28"/>
      <c r="B11" s="28"/>
      <c r="C11" s="28"/>
      <c r="D11" s="28"/>
      <c r="F11" s="4"/>
      <c r="G11" s="4"/>
      <c r="H11" s="4"/>
      <c r="I11" s="4"/>
      <c r="J11" s="4"/>
    </row>
    <row r="13" spans="1:12" ht="15">
      <c r="A13" s="32" t="s">
        <v>11</v>
      </c>
      <c r="B13" s="28"/>
      <c r="C13" s="28"/>
    </row>
    <row r="14" spans="1:12" ht="29.1" customHeight="1">
      <c r="A14" s="31" t="str">
        <f>IF(COUNTIF(Vencimentos!$D$9:$D$37,"VERIFICAR")&gt;0,"REVISAR DATAS OU VALORES EM VENCIMENTOS",IF(Vencimentos!$D$8="PREENCHER","PREENCHA O VENCIMENTO EM 01/01/2022",IF(COUNTIF(Formações!$E$8:$E$12,"Considerar")=0,"PREENCHA AO MENOS UMA DATA DE FORMAÇÃO","PRONTO PARA CONFERÊNCIA")))</f>
        <v>PREENCHA O VENCIMENTO EM 01/01/2022</v>
      </c>
      <c r="B14" s="28"/>
      <c r="C14" s="28"/>
      <c r="D14" s="28"/>
      <c r="E14" s="28"/>
      <c r="F14" s="28"/>
      <c r="G14" s="28"/>
      <c r="H14" s="28"/>
      <c r="I14" s="28"/>
      <c r="J14" s="28"/>
    </row>
    <row r="17" spans="1:12" ht="29.1" customHeight="1">
      <c r="A17" s="6" t="s">
        <v>12</v>
      </c>
      <c r="B17" s="6" t="s">
        <v>13</v>
      </c>
      <c r="C17" s="6" t="s">
        <v>14</v>
      </c>
      <c r="F17" s="32" t="s">
        <v>15</v>
      </c>
      <c r="G17" s="28"/>
      <c r="H17" s="28"/>
      <c r="I17" s="28"/>
      <c r="J17" s="28"/>
    </row>
    <row r="18" spans="1:12" ht="24.95" customHeight="1">
      <c r="A18">
        <v>2022</v>
      </c>
      <c r="B18">
        <f>COUNTIFS('Apuração mensal'!$B$8:$B$64,A18,'Apuração mensal'!$G$8:$G$64,"&gt;0")</f>
        <v>0</v>
      </c>
      <c r="C18" s="8">
        <f>SUMIF('Apuração mensal'!$B$8:$B$64,A18,'Apuração mensal'!$H$8:$H$64)</f>
        <v>0</v>
      </c>
      <c r="F18" s="27" t="s">
        <v>16</v>
      </c>
      <c r="G18" s="28"/>
      <c r="H18" s="28"/>
      <c r="I18" s="28"/>
      <c r="J18" s="28"/>
      <c r="K18" s="28"/>
      <c r="L18" s="28"/>
    </row>
    <row r="19" spans="1:12" ht="24.95" customHeight="1">
      <c r="A19">
        <v>2023</v>
      </c>
      <c r="B19">
        <f>COUNTIFS('Apuração mensal'!$B$8:$B$64,A19,'Apuração mensal'!$G$8:$G$64,"&gt;0")</f>
        <v>0</v>
      </c>
      <c r="C19" s="8">
        <f>SUMIF('Apuração mensal'!$B$8:$B$64,A19,'Apuração mensal'!$H$8:$H$64)</f>
        <v>0</v>
      </c>
      <c r="F19" s="27" t="s">
        <v>17</v>
      </c>
      <c r="G19" s="28"/>
      <c r="H19" s="28"/>
      <c r="I19" s="28"/>
      <c r="J19" s="28"/>
      <c r="K19" s="28"/>
      <c r="L19" s="28"/>
    </row>
    <row r="20" spans="1:12" ht="24.95" customHeight="1">
      <c r="A20">
        <v>2024</v>
      </c>
      <c r="B20">
        <f>COUNTIFS('Apuração mensal'!$B$8:$B$64,A20,'Apuração mensal'!$G$8:$G$64,"&gt;0")</f>
        <v>0</v>
      </c>
      <c r="C20" s="8">
        <f>SUMIF('Apuração mensal'!$B$8:$B$64,A20,'Apuração mensal'!$H$8:$H$64)</f>
        <v>0</v>
      </c>
      <c r="F20" s="27" t="s">
        <v>18</v>
      </c>
      <c r="G20" s="28"/>
      <c r="H20" s="28"/>
      <c r="I20" s="28"/>
      <c r="J20" s="28"/>
      <c r="K20" s="28"/>
      <c r="L20" s="28"/>
    </row>
    <row r="21" spans="1:12" ht="24.95" customHeight="1">
      <c r="A21">
        <v>2025</v>
      </c>
      <c r="B21">
        <f>COUNTIFS('Apuração mensal'!$B$8:$B$64,A21,'Apuração mensal'!$G$8:$G$64,"&gt;0")</f>
        <v>0</v>
      </c>
      <c r="C21" s="8">
        <f>SUMIF('Apuração mensal'!$B$8:$B$64,A21,'Apuração mensal'!$H$8:$H$64)</f>
        <v>0</v>
      </c>
      <c r="F21" s="27" t="s">
        <v>19</v>
      </c>
      <c r="G21" s="28"/>
      <c r="H21" s="28"/>
      <c r="I21" s="28"/>
      <c r="J21" s="28"/>
      <c r="K21" s="28"/>
      <c r="L21" s="28"/>
    </row>
    <row r="22" spans="1:12" ht="24.95" customHeight="1">
      <c r="A22">
        <v>2026</v>
      </c>
      <c r="B22">
        <f>COUNTIFS('Apuração mensal'!$B$8:$B$64,A22,'Apuração mensal'!$G$8:$G$64,"&gt;0")</f>
        <v>0</v>
      </c>
      <c r="C22" s="8">
        <f>SUMIF('Apuração mensal'!$B$8:$B$64,A22,'Apuração mensal'!$H$8:$H$64)</f>
        <v>0</v>
      </c>
      <c r="F22" s="27" t="s">
        <v>20</v>
      </c>
      <c r="G22" s="28"/>
      <c r="H22" s="28"/>
      <c r="I22" s="28"/>
      <c r="J22" s="28"/>
      <c r="K22" s="28"/>
      <c r="L22" s="28"/>
    </row>
    <row r="23" spans="1:12" ht="24.95" customHeight="1">
      <c r="A23" s="7" t="s">
        <v>21</v>
      </c>
      <c r="B23" s="7">
        <f>SUM(B18:B22)</f>
        <v>0</v>
      </c>
      <c r="C23" s="9">
        <f>SUM(C18:C22)</f>
        <v>0</v>
      </c>
      <c r="F23" s="27" t="s">
        <v>22</v>
      </c>
      <c r="G23" s="28"/>
      <c r="H23" s="28"/>
      <c r="I23" s="28"/>
      <c r="J23" s="28"/>
      <c r="K23" s="28"/>
      <c r="L23" s="28"/>
    </row>
    <row r="26" spans="1:12">
      <c r="A26" s="42" t="s">
        <v>23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9" spans="1:12" ht="15">
      <c r="A29" s="32" t="s">
        <v>24</v>
      </c>
      <c r="B29" s="28"/>
      <c r="C29" s="28"/>
      <c r="D29" s="28"/>
    </row>
    <row r="30" spans="1:12">
      <c r="A30" s="41" t="s">
        <v>25</v>
      </c>
      <c r="B30" s="28"/>
      <c r="C30" s="28"/>
      <c r="D30" s="28"/>
    </row>
    <row r="31" spans="1:12">
      <c r="A31" s="28"/>
      <c r="B31" s="40"/>
      <c r="C31" s="40"/>
      <c r="D31" s="28"/>
    </row>
    <row r="32" spans="1:12">
      <c r="A32" s="28"/>
      <c r="B32" s="28"/>
      <c r="C32" s="28"/>
      <c r="D32" s="28"/>
    </row>
  </sheetData>
  <mergeCells count="19">
    <mergeCell ref="A30:D32"/>
    <mergeCell ref="F21:L21"/>
    <mergeCell ref="F20:L20"/>
    <mergeCell ref="F18:L18"/>
    <mergeCell ref="F10:H10"/>
    <mergeCell ref="A26:L27"/>
    <mergeCell ref="F23:L23"/>
    <mergeCell ref="A1:L2"/>
    <mergeCell ref="F9:H9"/>
    <mergeCell ref="A9:D11"/>
    <mergeCell ref="F8:J8"/>
    <mergeCell ref="F19:L19"/>
    <mergeCell ref="F17:J17"/>
    <mergeCell ref="A13:C13"/>
    <mergeCell ref="F22:L22"/>
    <mergeCell ref="A8:D8"/>
    <mergeCell ref="A14:J14"/>
    <mergeCell ref="A29:D29"/>
    <mergeCell ref="A3:L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Como usar</vt:lpstr>
      <vt:lpstr>Formações</vt:lpstr>
      <vt:lpstr>Vencimentos</vt:lpstr>
      <vt:lpstr>Apuração mensal</vt:lpstr>
      <vt:lpstr>Base diária</vt:lpstr>
      <vt:lpstr>Resultado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Vinicius Zanata</cp:lastModifiedBy>
  <dcterms:created xsi:type="dcterms:W3CDTF">2026-10-30T21:49:43Z</dcterms:created>
  <dcterms:modified xsi:type="dcterms:W3CDTF">2026-10-30T21:59:18Z</dcterms:modified>
</cp:coreProperties>
</file>